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4_07 - Sádrokartonářské práce na oddělení 4A - budova G\"/>
    </mc:Choice>
  </mc:AlternateContent>
  <bookViews>
    <workbookView xWindow="0" yWindow="0" windowWidth="28800" windowHeight="13635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G41" i="1" l="1"/>
  <c r="G40" i="1"/>
  <c r="G39" i="1"/>
  <c r="E38" i="1"/>
  <c r="G38" i="1" s="1"/>
  <c r="G37" i="1"/>
  <c r="G36" i="1"/>
  <c r="G35" i="1"/>
  <c r="G33" i="1"/>
  <c r="G32" i="1"/>
  <c r="G31" i="1"/>
  <c r="G30" i="1" s="1"/>
  <c r="G29" i="1"/>
  <c r="G28" i="1"/>
  <c r="G27" i="1"/>
  <c r="G26" i="1"/>
  <c r="G25" i="1"/>
  <c r="G24" i="1"/>
  <c r="G23" i="1"/>
  <c r="G22" i="1"/>
  <c r="G21" i="1"/>
  <c r="E20" i="1"/>
  <c r="G20" i="1" s="1"/>
  <c r="G19" i="1"/>
  <c r="G16" i="1" s="1"/>
  <c r="G18" i="1"/>
  <c r="G17" i="1"/>
  <c r="G15" i="1"/>
  <c r="G14" i="1"/>
  <c r="G13" i="1"/>
  <c r="E12" i="1"/>
  <c r="G12" i="1" s="1"/>
  <c r="G11" i="1"/>
  <c r="G10" i="1"/>
  <c r="G9" i="1"/>
  <c r="G8" i="1" l="1"/>
  <c r="G34" i="1"/>
  <c r="G42" i="1" s="1"/>
  <c r="F44" i="1" s="1"/>
  <c r="G44" i="1" s="1"/>
  <c r="G45" i="1" s="1"/>
  <c r="G46" i="1" s="1"/>
</calcChain>
</file>

<file path=xl/sharedStrings.xml><?xml version="1.0" encoding="utf-8"?>
<sst xmlns="http://schemas.openxmlformats.org/spreadsheetml/2006/main" count="117" uniqueCount="56">
  <si>
    <t>Objednatel:</t>
  </si>
  <si>
    <t>Psychiatrická nemocnice Horní Beřkovice, Podřipská 1, 411 85 Horní Beřkovice, IČ: 00673552, DIČ: CZ00673552</t>
  </si>
  <si>
    <t>Stavba:</t>
  </si>
  <si>
    <t>Psychiatrická nemocnice Horní Beřkovice</t>
  </si>
  <si>
    <t>Objekt:</t>
  </si>
  <si>
    <t>ÚRS</t>
  </si>
  <si>
    <t>PČ</t>
  </si>
  <si>
    <t>Kód</t>
  </si>
  <si>
    <t>Popis</t>
  </si>
  <si>
    <t>MJ</t>
  </si>
  <si>
    <t>Množství</t>
  </si>
  <si>
    <t>J.cena [CZK]</t>
  </si>
  <si>
    <t>Cena celkem [CZK]</t>
  </si>
  <si>
    <t>Náklady z rozpočtu</t>
  </si>
  <si>
    <t>Místnost 1.06</t>
  </si>
  <si>
    <t>763111414</t>
  </si>
  <si>
    <t>SDK příčka tl 125 mm profil CW+UW 75 desky 2xA 12,5 s izolací EI 60 Rw do 53 dB</t>
  </si>
  <si>
    <t>m2</t>
  </si>
  <si>
    <t>763111762</t>
  </si>
  <si>
    <t>Příplatek k SDK příčce s jednoduchou nosnou konstrukcí za zahuštění profilů na vzdálenost 41 mm</t>
  </si>
  <si>
    <t>767136101</t>
  </si>
  <si>
    <t>Montáž příček z plechových dílců rozteč sloupků do 600 mm</t>
  </si>
  <si>
    <t>13814185</t>
  </si>
  <si>
    <t>plech hladký Pz jakost EN 10143 tl 0,6mm tabule (4,8 kg/m2)</t>
  </si>
  <si>
    <t>t</t>
  </si>
  <si>
    <t>642944121</t>
  </si>
  <si>
    <t>Osazování ocelových zárubní pl do 2,5 m2</t>
  </si>
  <si>
    <t>ks</t>
  </si>
  <si>
    <t>55331439</t>
  </si>
  <si>
    <t>zárubeň jednokřídlá ocelová pro dodatečnou montáž tl stěny 110-150mm rozměru 1100/1970, 2100mm</t>
  </si>
  <si>
    <t>949101112</t>
  </si>
  <si>
    <t>Lešení pomocné pro objekty pozemních staveb s lešeňovou podlahou v přes 1,9 do 3,5 m zatížení do 150 kg/m2</t>
  </si>
  <si>
    <t>Místnost 1.12</t>
  </si>
  <si>
    <t>763111414R</t>
  </si>
  <si>
    <t>SDK příčka tl 125 mm profil CW+UW 75 desky GREEN, 2xA 12,5 s izolací EI 60 Rw do 53 dB</t>
  </si>
  <si>
    <t>55331438</t>
  </si>
  <si>
    <t>zárubeň jednokřídlá ocelová pro dodatečnou montáž tl stěny 110-150mm rozměru 900/1970, 2100mm</t>
  </si>
  <si>
    <t>763111411R</t>
  </si>
  <si>
    <t>SDK příčka tl 100 mm profil CW+UW 50 desky GREEN 2xA 12,5 s izolací EI 60 Rw do 51 dB</t>
  </si>
  <si>
    <t>55331436</t>
  </si>
  <si>
    <t>zárubeň jednokřídlá ocelová pro dodatečnou montáž tl stěny 110-150mm rozměru 700/1970, 2100mm</t>
  </si>
  <si>
    <t>763135101</t>
  </si>
  <si>
    <t>Montáž SDK kazetového podhledu z kazet 600x600 mm na zavěšenou viditelnou nosnou konstrukci</t>
  </si>
  <si>
    <t>M2</t>
  </si>
  <si>
    <t>59030596</t>
  </si>
  <si>
    <t>podhled kazetový demontovatelný bílý pískový bez děrování hrana rovná tl 8mm 600x600mm, do vlhka</t>
  </si>
  <si>
    <t>Místnost 1.22</t>
  </si>
  <si>
    <t>Místnost č.1.11 a 1.23</t>
  </si>
  <si>
    <t>Celkem za elektromontáže bez DPH</t>
  </si>
  <si>
    <t>Vedlejší rozpočtové náklady</t>
  </si>
  <si>
    <t>VRN01</t>
  </si>
  <si>
    <t>Doprava a vnitrostaveništní přesun hmot</t>
  </si>
  <si>
    <t>%</t>
  </si>
  <si>
    <t>Celkem za vedlejší rozpočtové náklady bez DPH</t>
  </si>
  <si>
    <t>Celkem bez DPH</t>
  </si>
  <si>
    <t>Sádrokartonářské práce na oddělení 4A v budově „G“ v PN Horní Beřkovice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</si>
</sst>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"/>
  </numFmts>
  <fonts count="14">
    <font>
      <sz val="11"/>
      <color indexed="8"/>
      <name val="Calibri"/>
    </font>
    <font>
      <b/>
      <i/>
      <sz val="10"/>
      <color indexed="8"/>
      <name val="Verdana"/>
    </font>
    <font>
      <sz val="9"/>
      <color indexed="8"/>
      <name val="Trebuchet MS"/>
    </font>
    <font>
      <b/>
      <sz val="12"/>
      <color indexed="13"/>
      <name val="Verdana"/>
    </font>
    <font>
      <sz val="8"/>
      <color indexed="8"/>
      <name val="Trebuchet MS"/>
    </font>
    <font>
      <b/>
      <sz val="13"/>
      <color indexed="14"/>
      <name val="Verdana"/>
    </font>
    <font>
      <sz val="11"/>
      <color indexed="8"/>
      <name val="Arial"/>
    </font>
    <font>
      <sz val="11"/>
      <color indexed="8"/>
      <name val="Helvetica Neue"/>
    </font>
    <font>
      <b/>
      <i/>
      <sz val="11"/>
      <color indexed="8"/>
      <name val="Helvetica Neue"/>
    </font>
    <font>
      <b/>
      <i/>
      <sz val="11"/>
      <color indexed="8"/>
      <name val="Arial"/>
    </font>
    <font>
      <sz val="14"/>
      <color indexed="17"/>
      <name val="Helvetica Neue"/>
    </font>
    <font>
      <b/>
      <sz val="11"/>
      <color indexed="8"/>
      <name val="Arial"/>
    </font>
    <font>
      <b/>
      <sz val="13"/>
      <color indexed="8"/>
      <name val="Arial"/>
    </font>
    <font>
      <b/>
      <sz val="14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11"/>
      </bottom>
      <diagonal/>
    </border>
    <border>
      <left/>
      <right/>
      <top/>
      <bottom style="hair">
        <color indexed="11"/>
      </bottom>
      <diagonal/>
    </border>
    <border>
      <left/>
      <right style="thin">
        <color indexed="10"/>
      </right>
      <top/>
      <bottom style="hair">
        <color indexed="11"/>
      </bottom>
      <diagonal/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  <diagonal/>
    </border>
    <border>
      <left style="thin">
        <color indexed="10"/>
      </left>
      <right/>
      <top style="hair">
        <color indexed="11"/>
      </top>
      <bottom/>
      <diagonal/>
    </border>
    <border>
      <left/>
      <right/>
      <top style="hair">
        <color indexed="11"/>
      </top>
      <bottom/>
      <diagonal/>
    </border>
    <border>
      <left/>
      <right style="thin">
        <color indexed="10"/>
      </right>
      <top style="hair">
        <color indexed="11"/>
      </top>
      <bottom/>
      <diagonal/>
    </border>
    <border>
      <left style="thin">
        <color indexed="10"/>
      </left>
      <right style="hair">
        <color indexed="11"/>
      </right>
      <top style="hair">
        <color indexed="11"/>
      </top>
      <bottom style="hair">
        <color indexed="11"/>
      </bottom>
      <diagonal/>
    </border>
    <border>
      <left style="hair">
        <color indexed="11"/>
      </left>
      <right/>
      <top style="hair">
        <color indexed="11"/>
      </top>
      <bottom style="hair">
        <color indexed="11"/>
      </bottom>
      <diagonal/>
    </border>
    <border>
      <left/>
      <right/>
      <top style="hair">
        <color indexed="11"/>
      </top>
      <bottom style="hair">
        <color indexed="11"/>
      </bottom>
      <diagonal/>
    </border>
    <border>
      <left/>
      <right style="hair">
        <color indexed="11"/>
      </right>
      <top style="hair">
        <color indexed="11"/>
      </top>
      <bottom style="hair">
        <color indexed="11"/>
      </bottom>
      <diagonal/>
    </border>
    <border>
      <left style="thin">
        <color indexed="10"/>
      </left>
      <right/>
      <top style="hair">
        <color indexed="11"/>
      </top>
      <bottom style="thin">
        <color indexed="10"/>
      </bottom>
      <diagonal/>
    </border>
    <border>
      <left/>
      <right/>
      <top style="hair">
        <color indexed="11"/>
      </top>
      <bottom style="thin">
        <color indexed="10"/>
      </bottom>
      <diagonal/>
    </border>
    <border>
      <left/>
      <right style="thin">
        <color indexed="10"/>
      </right>
      <top style="hair">
        <color indexed="11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0" fontId="0" fillId="2" borderId="2" xfId="0" applyFont="1" applyFill="1" applyBorder="1" applyAlignment="1">
      <alignment horizontal="left"/>
    </xf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/>
    <xf numFmtId="49" fontId="0" fillId="2" borderId="4" xfId="0" applyNumberFormat="1" applyFont="1" applyFill="1" applyBorder="1" applyAlignment="1"/>
    <xf numFmtId="0" fontId="0" fillId="2" borderId="5" xfId="0" applyFont="1" applyFill="1" applyBorder="1" applyAlignment="1">
      <alignment horizontal="left"/>
    </xf>
    <xf numFmtId="49" fontId="0" fillId="2" borderId="5" xfId="0" applyNumberFormat="1" applyFont="1" applyFill="1" applyBorder="1" applyAlignment="1"/>
    <xf numFmtId="0" fontId="0" fillId="2" borderId="5" xfId="0" applyFont="1" applyFill="1" applyBorder="1" applyAlignment="1"/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/>
    <xf numFmtId="49" fontId="1" fillId="2" borderId="5" xfId="0" applyNumberFormat="1" applyFont="1" applyFill="1" applyBorder="1" applyAlignment="1">
      <alignment horizontal="left" readingOrder="1"/>
    </xf>
    <xf numFmtId="0" fontId="0" fillId="2" borderId="7" xfId="0" applyFont="1" applyFill="1" applyBorder="1" applyAlignment="1"/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/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/>
    <xf numFmtId="49" fontId="2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49" fontId="5" fillId="2" borderId="7" xfId="0" applyNumberFormat="1" applyFont="1" applyFill="1" applyBorder="1" applyAlignment="1">
      <alignment horizontal="left" readingOrder="1"/>
    </xf>
    <xf numFmtId="49" fontId="4" fillId="2" borderId="8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 readingOrder="1"/>
    </xf>
    <xf numFmtId="49" fontId="8" fillId="0" borderId="10" xfId="0" applyNumberFormat="1" applyFont="1" applyBorder="1" applyAlignment="1">
      <alignment horizontal="left" vertical="center" wrapText="1" readingOrder="1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vertical="center"/>
    </xf>
    <xf numFmtId="164" fontId="9" fillId="4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0" fontId="0" fillId="2" borderId="14" xfId="0" applyFont="1" applyFill="1" applyBorder="1" applyAlignment="1"/>
    <xf numFmtId="49" fontId="8" fillId="2" borderId="10" xfId="0" applyNumberFormat="1" applyFont="1" applyFill="1" applyBorder="1" applyAlignment="1">
      <alignment horizontal="left" vertical="center" wrapText="1" readingOrder="1"/>
    </xf>
    <xf numFmtId="0" fontId="0" fillId="5" borderId="15" xfId="0" applyFont="1" applyFill="1" applyBorder="1" applyAlignment="1"/>
    <xf numFmtId="0" fontId="10" fillId="5" borderId="16" xfId="0" applyFont="1" applyFill="1" applyBorder="1" applyAlignment="1">
      <alignment horizontal="left" readingOrder="1"/>
    </xf>
    <xf numFmtId="49" fontId="11" fillId="5" borderId="16" xfId="0" applyNumberFormat="1" applyFont="1" applyFill="1" applyBorder="1" applyAlignment="1">
      <alignment horizontal="left"/>
    </xf>
    <xf numFmtId="0" fontId="0" fillId="5" borderId="16" xfId="0" applyFont="1" applyFill="1" applyBorder="1" applyAlignment="1"/>
    <xf numFmtId="0" fontId="0" fillId="5" borderId="16" xfId="0" applyFont="1" applyFill="1" applyBorder="1" applyAlignment="1">
      <alignment horizontal="center"/>
    </xf>
    <xf numFmtId="164" fontId="11" fillId="4" borderId="17" xfId="0" applyNumberFormat="1" applyFont="1" applyFill="1" applyBorder="1" applyAlignment="1">
      <alignment vertical="center"/>
    </xf>
    <xf numFmtId="164" fontId="12" fillId="4" borderId="17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horizontal="left"/>
    </xf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164" fontId="0" fillId="2" borderId="20" xfId="0" applyNumberFormat="1" applyFont="1" applyFill="1" applyBorder="1" applyAlignment="1"/>
    <xf numFmtId="49" fontId="0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69696"/>
      <rgbColor rgb="FFD2D2D2"/>
      <rgbColor rgb="FF960000"/>
      <rgbColor rgb="FF3F6797"/>
      <rgbColor rgb="FFFFFFCC"/>
      <rgbColor rgb="FFFFFFD1"/>
      <rgbColor rgb="FF64646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Motiv sady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ady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ady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workbookViewId="0">
      <selection activeCell="B12" sqref="B12"/>
    </sheetView>
  </sheetViews>
  <sheetFormatPr defaultColWidth="8.85546875" defaultRowHeight="15" customHeight="1"/>
  <cols>
    <col min="1" max="1" width="5.42578125" style="1" customWidth="1"/>
    <col min="2" max="2" width="12.85546875" style="1" customWidth="1"/>
    <col min="3" max="3" width="79.28515625" style="1" customWidth="1"/>
    <col min="4" max="4" width="5.7109375" style="1" customWidth="1"/>
    <col min="5" max="5" width="8.7109375" style="1" customWidth="1"/>
    <col min="6" max="6" width="13" style="1" customWidth="1"/>
    <col min="7" max="7" width="16.42578125" style="1" customWidth="1"/>
    <col min="8" max="8" width="8.85546875" style="1" customWidth="1"/>
    <col min="9" max="16384" width="8.85546875" style="1"/>
  </cols>
  <sheetData>
    <row r="1" spans="1:7" ht="12.6" customHeight="1">
      <c r="A1" s="2" t="s">
        <v>0</v>
      </c>
      <c r="B1" s="3"/>
      <c r="C1" s="4" t="s">
        <v>1</v>
      </c>
      <c r="D1" s="5"/>
      <c r="E1" s="6"/>
      <c r="F1" s="5"/>
      <c r="G1" s="7"/>
    </row>
    <row r="2" spans="1:7" ht="12.6" customHeight="1">
      <c r="A2" s="8" t="s">
        <v>2</v>
      </c>
      <c r="B2" s="9"/>
      <c r="C2" s="10" t="s">
        <v>3</v>
      </c>
      <c r="D2" s="11"/>
      <c r="E2" s="12"/>
      <c r="F2" s="11"/>
      <c r="G2" s="13"/>
    </row>
    <row r="3" spans="1:7" ht="12.6" customHeight="1">
      <c r="A3" s="8" t="s">
        <v>4</v>
      </c>
      <c r="B3" s="9"/>
      <c r="C3" s="14" t="s">
        <v>55</v>
      </c>
      <c r="D3" s="11"/>
      <c r="E3" s="12"/>
      <c r="F3" s="11"/>
      <c r="G3" s="13"/>
    </row>
    <row r="4" spans="1:7" ht="13.15" customHeight="1">
      <c r="A4" s="15"/>
      <c r="B4" s="16"/>
      <c r="C4" s="17"/>
      <c r="D4" s="17"/>
      <c r="E4" s="18"/>
      <c r="F4" s="55" t="s">
        <v>5</v>
      </c>
      <c r="G4" s="56"/>
    </row>
    <row r="5" spans="1:7" ht="12.95" customHeight="1">
      <c r="A5" s="20" t="s">
        <v>6</v>
      </c>
      <c r="B5" s="20" t="s">
        <v>7</v>
      </c>
      <c r="C5" s="20" t="s">
        <v>8</v>
      </c>
      <c r="D5" s="20" t="s">
        <v>9</v>
      </c>
      <c r="E5" s="20" t="s">
        <v>10</v>
      </c>
      <c r="F5" s="20" t="s">
        <v>11</v>
      </c>
      <c r="G5" s="20" t="s">
        <v>12</v>
      </c>
    </row>
    <row r="6" spans="1:7" ht="17.45" customHeight="1">
      <c r="A6" s="21" t="s">
        <v>13</v>
      </c>
      <c r="B6" s="22"/>
      <c r="C6" s="23"/>
      <c r="D6" s="23"/>
      <c r="E6" s="24"/>
      <c r="F6" s="25"/>
      <c r="G6" s="26"/>
    </row>
    <row r="7" spans="1:7" ht="18.600000000000001" customHeight="1">
      <c r="A7" s="27" t="s">
        <v>55</v>
      </c>
      <c r="B7" s="28"/>
      <c r="C7" s="29"/>
      <c r="D7" s="29"/>
      <c r="E7" s="30"/>
      <c r="F7" s="17"/>
      <c r="G7" s="19"/>
    </row>
    <row r="8" spans="1:7" ht="15.6" customHeight="1">
      <c r="A8" s="31"/>
      <c r="B8" s="32"/>
      <c r="C8" s="33" t="s">
        <v>14</v>
      </c>
      <c r="D8" s="34"/>
      <c r="E8" s="35"/>
      <c r="F8" s="36"/>
      <c r="G8" s="37">
        <f>SUM(G9:G15)</f>
        <v>0</v>
      </c>
    </row>
    <row r="9" spans="1:7" ht="28.5">
      <c r="A9" s="38">
        <v>1</v>
      </c>
      <c r="B9" s="32" t="s">
        <v>15</v>
      </c>
      <c r="C9" s="32" t="s">
        <v>16</v>
      </c>
      <c r="D9" s="34" t="s">
        <v>17</v>
      </c>
      <c r="E9" s="39">
        <v>34.9</v>
      </c>
      <c r="F9" s="36"/>
      <c r="G9" s="36">
        <f t="shared" ref="G9:G15" si="0">ROUNDUP(F9*E9,2)</f>
        <v>0</v>
      </c>
    </row>
    <row r="10" spans="1:7" ht="28.5">
      <c r="A10" s="38">
        <v>2</v>
      </c>
      <c r="B10" s="32" t="s">
        <v>18</v>
      </c>
      <c r="C10" s="32" t="s">
        <v>19</v>
      </c>
      <c r="D10" s="34" t="s">
        <v>17</v>
      </c>
      <c r="E10" s="39">
        <v>34.9</v>
      </c>
      <c r="F10" s="36"/>
      <c r="G10" s="36">
        <f t="shared" si="0"/>
        <v>0</v>
      </c>
    </row>
    <row r="11" spans="1:7">
      <c r="A11" s="38">
        <v>3</v>
      </c>
      <c r="B11" s="32" t="s">
        <v>20</v>
      </c>
      <c r="C11" s="32" t="s">
        <v>21</v>
      </c>
      <c r="D11" s="34" t="s">
        <v>17</v>
      </c>
      <c r="E11" s="39">
        <v>29.08</v>
      </c>
      <c r="F11" s="36"/>
      <c r="G11" s="36">
        <f t="shared" si="0"/>
        <v>0</v>
      </c>
    </row>
    <row r="12" spans="1:7">
      <c r="A12" s="38">
        <v>4</v>
      </c>
      <c r="B12" s="32" t="s">
        <v>22</v>
      </c>
      <c r="C12" s="32" t="s">
        <v>23</v>
      </c>
      <c r="D12" s="34" t="s">
        <v>24</v>
      </c>
      <c r="E12" s="39">
        <f>29.08*4.8/1000</f>
        <v>0.13958399999999999</v>
      </c>
      <c r="F12" s="36"/>
      <c r="G12" s="36">
        <f t="shared" si="0"/>
        <v>0</v>
      </c>
    </row>
    <row r="13" spans="1:7">
      <c r="A13" s="38">
        <v>5</v>
      </c>
      <c r="B13" s="32" t="s">
        <v>25</v>
      </c>
      <c r="C13" s="32" t="s">
        <v>26</v>
      </c>
      <c r="D13" s="34" t="s">
        <v>27</v>
      </c>
      <c r="E13" s="39">
        <v>1</v>
      </c>
      <c r="F13" s="36"/>
      <c r="G13" s="36">
        <f t="shared" si="0"/>
        <v>0</v>
      </c>
    </row>
    <row r="14" spans="1:7" ht="28.5">
      <c r="A14" s="38">
        <v>6</v>
      </c>
      <c r="B14" s="32" t="s">
        <v>28</v>
      </c>
      <c r="C14" s="40" t="s">
        <v>29</v>
      </c>
      <c r="D14" s="34" t="s">
        <v>27</v>
      </c>
      <c r="E14" s="39">
        <v>1</v>
      </c>
      <c r="F14" s="36"/>
      <c r="G14" s="36">
        <f t="shared" si="0"/>
        <v>0</v>
      </c>
    </row>
    <row r="15" spans="1:7" ht="28.5">
      <c r="A15" s="38">
        <v>7</v>
      </c>
      <c r="B15" s="32" t="s">
        <v>30</v>
      </c>
      <c r="C15" s="32" t="s">
        <v>31</v>
      </c>
      <c r="D15" s="34" t="s">
        <v>17</v>
      </c>
      <c r="E15" s="39">
        <v>69.8</v>
      </c>
      <c r="F15" s="36"/>
      <c r="G15" s="36">
        <f t="shared" si="0"/>
        <v>0</v>
      </c>
    </row>
    <row r="16" spans="1:7">
      <c r="A16" s="31"/>
      <c r="B16" s="34"/>
      <c r="C16" s="41" t="s">
        <v>32</v>
      </c>
      <c r="D16" s="34"/>
      <c r="E16" s="35"/>
      <c r="F16" s="36"/>
      <c r="G16" s="37">
        <f>SUM(G17:G29)</f>
        <v>0</v>
      </c>
    </row>
    <row r="17" spans="1:7" ht="28.5">
      <c r="A17" s="38">
        <v>8</v>
      </c>
      <c r="B17" s="32" t="s">
        <v>33</v>
      </c>
      <c r="C17" s="32" t="s">
        <v>34</v>
      </c>
      <c r="D17" s="34" t="s">
        <v>17</v>
      </c>
      <c r="E17" s="39">
        <v>12.52</v>
      </c>
      <c r="F17" s="36"/>
      <c r="G17" s="36">
        <f t="shared" ref="G17:G29" si="1">ROUNDUP(F17*E17,2)</f>
        <v>0</v>
      </c>
    </row>
    <row r="18" spans="1:7" ht="28.5">
      <c r="A18" s="38">
        <v>9</v>
      </c>
      <c r="B18" s="32" t="s">
        <v>18</v>
      </c>
      <c r="C18" s="32" t="s">
        <v>19</v>
      </c>
      <c r="D18" s="34" t="s">
        <v>17</v>
      </c>
      <c r="E18" s="39">
        <v>12.52</v>
      </c>
      <c r="F18" s="36"/>
      <c r="G18" s="36">
        <f t="shared" si="1"/>
        <v>0</v>
      </c>
    </row>
    <row r="19" spans="1:7">
      <c r="A19" s="38">
        <v>10</v>
      </c>
      <c r="B19" s="32" t="s">
        <v>20</v>
      </c>
      <c r="C19" s="32" t="s">
        <v>21</v>
      </c>
      <c r="D19" s="34" t="s">
        <v>17</v>
      </c>
      <c r="E19" s="39">
        <v>4.2</v>
      </c>
      <c r="F19" s="36"/>
      <c r="G19" s="36">
        <f t="shared" si="1"/>
        <v>0</v>
      </c>
    </row>
    <row r="20" spans="1:7">
      <c r="A20" s="38">
        <v>11</v>
      </c>
      <c r="B20" s="32" t="s">
        <v>22</v>
      </c>
      <c r="C20" s="32" t="s">
        <v>23</v>
      </c>
      <c r="D20" s="34" t="s">
        <v>24</v>
      </c>
      <c r="E20" s="39">
        <f>4.2*4.8/1000</f>
        <v>2.0160000000000001E-2</v>
      </c>
      <c r="F20" s="36"/>
      <c r="G20" s="36">
        <f t="shared" si="1"/>
        <v>0</v>
      </c>
    </row>
    <row r="21" spans="1:7">
      <c r="A21" s="38">
        <v>12</v>
      </c>
      <c r="B21" s="32" t="s">
        <v>25</v>
      </c>
      <c r="C21" s="32" t="s">
        <v>26</v>
      </c>
      <c r="D21" s="34" t="s">
        <v>27</v>
      </c>
      <c r="E21" s="39">
        <v>1</v>
      </c>
      <c r="F21" s="36"/>
      <c r="G21" s="36">
        <f t="shared" si="1"/>
        <v>0</v>
      </c>
    </row>
    <row r="22" spans="1:7" ht="26.65" customHeight="1">
      <c r="A22" s="38">
        <v>13</v>
      </c>
      <c r="B22" s="32" t="s">
        <v>35</v>
      </c>
      <c r="C22" s="32" t="s">
        <v>36</v>
      </c>
      <c r="D22" s="34" t="s">
        <v>27</v>
      </c>
      <c r="E22" s="39">
        <v>1</v>
      </c>
      <c r="F22" s="36"/>
      <c r="G22" s="36">
        <f t="shared" si="1"/>
        <v>0</v>
      </c>
    </row>
    <row r="23" spans="1:7" ht="26.65" customHeight="1">
      <c r="A23" s="38">
        <v>14</v>
      </c>
      <c r="B23" s="32" t="s">
        <v>30</v>
      </c>
      <c r="C23" s="32" t="s">
        <v>31</v>
      </c>
      <c r="D23" s="34" t="s">
        <v>17</v>
      </c>
      <c r="E23" s="39">
        <v>25.04</v>
      </c>
      <c r="F23" s="36"/>
      <c r="G23" s="36">
        <f t="shared" si="1"/>
        <v>0</v>
      </c>
    </row>
    <row r="24" spans="1:7" ht="26.65" customHeight="1">
      <c r="A24" s="38">
        <v>15</v>
      </c>
      <c r="B24" s="32" t="s">
        <v>37</v>
      </c>
      <c r="C24" s="32" t="s">
        <v>38</v>
      </c>
      <c r="D24" s="34" t="s">
        <v>17</v>
      </c>
      <c r="E24" s="39">
        <v>12.52</v>
      </c>
      <c r="F24" s="36"/>
      <c r="G24" s="36">
        <f t="shared" si="1"/>
        <v>0</v>
      </c>
    </row>
    <row r="25" spans="1:7" ht="14.65" customHeight="1">
      <c r="A25" s="38">
        <v>16</v>
      </c>
      <c r="B25" s="32" t="s">
        <v>25</v>
      </c>
      <c r="C25" s="32" t="s">
        <v>26</v>
      </c>
      <c r="D25" s="34" t="s">
        <v>27</v>
      </c>
      <c r="E25" s="39">
        <v>2</v>
      </c>
      <c r="F25" s="36"/>
      <c r="G25" s="36">
        <f t="shared" si="1"/>
        <v>0</v>
      </c>
    </row>
    <row r="26" spans="1:7" ht="26.65" customHeight="1">
      <c r="A26" s="38">
        <v>17</v>
      </c>
      <c r="B26" s="32" t="s">
        <v>39</v>
      </c>
      <c r="C26" s="32" t="s">
        <v>40</v>
      </c>
      <c r="D26" s="34" t="s">
        <v>27</v>
      </c>
      <c r="E26" s="39">
        <v>2</v>
      </c>
      <c r="F26" s="36"/>
      <c r="G26" s="36">
        <f t="shared" si="1"/>
        <v>0</v>
      </c>
    </row>
    <row r="27" spans="1:7" ht="28.5">
      <c r="A27" s="38">
        <v>18</v>
      </c>
      <c r="B27" s="32" t="s">
        <v>30</v>
      </c>
      <c r="C27" s="32" t="s">
        <v>31</v>
      </c>
      <c r="D27" s="34" t="s">
        <v>17</v>
      </c>
      <c r="E27" s="39">
        <v>25.04</v>
      </c>
      <c r="F27" s="36"/>
      <c r="G27" s="36">
        <f t="shared" si="1"/>
        <v>0</v>
      </c>
    </row>
    <row r="28" spans="1:7" ht="28.5">
      <c r="A28" s="38">
        <v>19</v>
      </c>
      <c r="B28" s="32" t="s">
        <v>41</v>
      </c>
      <c r="C28" s="32" t="s">
        <v>42</v>
      </c>
      <c r="D28" s="34" t="s">
        <v>43</v>
      </c>
      <c r="E28" s="39">
        <v>3.2</v>
      </c>
      <c r="F28" s="36"/>
      <c r="G28" s="36">
        <f t="shared" si="1"/>
        <v>0</v>
      </c>
    </row>
    <row r="29" spans="1:7" ht="28.5">
      <c r="A29" s="38">
        <v>20</v>
      </c>
      <c r="B29" s="32" t="s">
        <v>44</v>
      </c>
      <c r="C29" s="32" t="s">
        <v>45</v>
      </c>
      <c r="D29" s="34" t="s">
        <v>43</v>
      </c>
      <c r="E29" s="39">
        <v>3.2</v>
      </c>
      <c r="F29" s="36"/>
      <c r="G29" s="36">
        <f t="shared" si="1"/>
        <v>0</v>
      </c>
    </row>
    <row r="30" spans="1:7">
      <c r="A30" s="42"/>
      <c r="B30" s="34"/>
      <c r="C30" s="43" t="s">
        <v>46</v>
      </c>
      <c r="D30" s="34"/>
      <c r="E30" s="35"/>
      <c r="F30" s="36"/>
      <c r="G30" s="37">
        <f>SUM(G31:G33)</f>
        <v>0</v>
      </c>
    </row>
    <row r="31" spans="1:7" ht="28.5">
      <c r="A31" s="38">
        <v>21</v>
      </c>
      <c r="B31" s="32" t="s">
        <v>15</v>
      </c>
      <c r="C31" s="32" t="s">
        <v>16</v>
      </c>
      <c r="D31" s="34" t="s">
        <v>17</v>
      </c>
      <c r="E31" s="39">
        <v>14.1</v>
      </c>
      <c r="F31" s="36"/>
      <c r="G31" s="36">
        <f>ROUNDUP(F31*E31,2)</f>
        <v>0</v>
      </c>
    </row>
    <row r="32" spans="1:7" ht="28.5">
      <c r="A32" s="38">
        <v>22</v>
      </c>
      <c r="B32" s="32" t="s">
        <v>18</v>
      </c>
      <c r="C32" s="32" t="s">
        <v>19</v>
      </c>
      <c r="D32" s="34" t="s">
        <v>17</v>
      </c>
      <c r="E32" s="39">
        <v>14.1</v>
      </c>
      <c r="F32" s="36"/>
      <c r="G32" s="36">
        <f>ROUNDUP(F32*E32,2)</f>
        <v>0</v>
      </c>
    </row>
    <row r="33" spans="1:7" ht="28.5">
      <c r="A33" s="38">
        <v>23</v>
      </c>
      <c r="B33" s="32" t="s">
        <v>30</v>
      </c>
      <c r="C33" s="32" t="s">
        <v>31</v>
      </c>
      <c r="D33" s="34" t="s">
        <v>17</v>
      </c>
      <c r="E33" s="39">
        <v>28.2</v>
      </c>
      <c r="F33" s="36"/>
      <c r="G33" s="36">
        <f>ROUNDUP(F33*E33,2)</f>
        <v>0</v>
      </c>
    </row>
    <row r="34" spans="1:7" ht="14.65" customHeight="1">
      <c r="A34" s="42"/>
      <c r="B34" s="34"/>
      <c r="C34" s="41" t="s">
        <v>47</v>
      </c>
      <c r="D34" s="34"/>
      <c r="E34" s="35"/>
      <c r="F34" s="36"/>
      <c r="G34" s="37">
        <f>SUM(G35:G41)</f>
        <v>0</v>
      </c>
    </row>
    <row r="35" spans="1:7" ht="28.5">
      <c r="A35" s="38">
        <v>24</v>
      </c>
      <c r="B35" s="32" t="s">
        <v>15</v>
      </c>
      <c r="C35" s="32" t="s">
        <v>16</v>
      </c>
      <c r="D35" s="34" t="s">
        <v>17</v>
      </c>
      <c r="E35" s="39">
        <v>24.2</v>
      </c>
      <c r="F35" s="36"/>
      <c r="G35" s="36">
        <f t="shared" ref="G35:G41" si="2">ROUNDUP(F35*E35,2)</f>
        <v>0</v>
      </c>
    </row>
    <row r="36" spans="1:7" ht="27" customHeight="1">
      <c r="A36" s="38">
        <v>25</v>
      </c>
      <c r="B36" s="32" t="s">
        <v>18</v>
      </c>
      <c r="C36" s="32" t="s">
        <v>19</v>
      </c>
      <c r="D36" s="34" t="s">
        <v>17</v>
      </c>
      <c r="E36" s="39">
        <v>24.2</v>
      </c>
      <c r="F36" s="36"/>
      <c r="G36" s="36">
        <f t="shared" si="2"/>
        <v>0</v>
      </c>
    </row>
    <row r="37" spans="1:7">
      <c r="A37" s="38">
        <v>26</v>
      </c>
      <c r="B37" s="32" t="s">
        <v>20</v>
      </c>
      <c r="C37" s="32" t="s">
        <v>21</v>
      </c>
      <c r="D37" s="34" t="s">
        <v>17</v>
      </c>
      <c r="E37" s="39">
        <v>18.8</v>
      </c>
      <c r="F37" s="36"/>
      <c r="G37" s="36">
        <f t="shared" si="2"/>
        <v>0</v>
      </c>
    </row>
    <row r="38" spans="1:7">
      <c r="A38" s="38">
        <v>27</v>
      </c>
      <c r="B38" s="32" t="s">
        <v>22</v>
      </c>
      <c r="C38" s="32" t="s">
        <v>23</v>
      </c>
      <c r="D38" s="34" t="s">
        <v>24</v>
      </c>
      <c r="E38" s="39">
        <f>18.8*4.8/1000</f>
        <v>9.0240000000000001E-2</v>
      </c>
      <c r="F38" s="36"/>
      <c r="G38" s="36">
        <f t="shared" si="2"/>
        <v>0</v>
      </c>
    </row>
    <row r="39" spans="1:7">
      <c r="A39" s="38">
        <v>28</v>
      </c>
      <c r="B39" s="32" t="s">
        <v>25</v>
      </c>
      <c r="C39" s="32" t="s">
        <v>26</v>
      </c>
      <c r="D39" s="34" t="s">
        <v>27</v>
      </c>
      <c r="E39" s="39">
        <v>1</v>
      </c>
      <c r="F39" s="36"/>
      <c r="G39" s="36">
        <f t="shared" si="2"/>
        <v>0</v>
      </c>
    </row>
    <row r="40" spans="1:7" ht="28.5">
      <c r="A40" s="38">
        <v>29</v>
      </c>
      <c r="B40" s="32" t="s">
        <v>28</v>
      </c>
      <c r="C40" s="40" t="s">
        <v>29</v>
      </c>
      <c r="D40" s="34" t="s">
        <v>27</v>
      </c>
      <c r="E40" s="39">
        <v>1</v>
      </c>
      <c r="F40" s="36"/>
      <c r="G40" s="36">
        <f t="shared" si="2"/>
        <v>0</v>
      </c>
    </row>
    <row r="41" spans="1:7" ht="28.5">
      <c r="A41" s="38">
        <v>30</v>
      </c>
      <c r="B41" s="32" t="s">
        <v>30</v>
      </c>
      <c r="C41" s="32" t="s">
        <v>31</v>
      </c>
      <c r="D41" s="34" t="s">
        <v>17</v>
      </c>
      <c r="E41" s="39">
        <v>48.4</v>
      </c>
      <c r="F41" s="36"/>
      <c r="G41" s="36">
        <f t="shared" si="2"/>
        <v>0</v>
      </c>
    </row>
    <row r="42" spans="1:7" ht="18">
      <c r="A42" s="44"/>
      <c r="B42" s="45"/>
      <c r="C42" s="46" t="s">
        <v>48</v>
      </c>
      <c r="D42" s="47"/>
      <c r="E42" s="48"/>
      <c r="F42" s="47"/>
      <c r="G42" s="49">
        <f>G34+G30+G16+G8</f>
        <v>0</v>
      </c>
    </row>
    <row r="43" spans="1:7" ht="18.600000000000001" customHeight="1">
      <c r="A43" s="44"/>
      <c r="B43" s="45"/>
      <c r="C43" s="46" t="s">
        <v>49</v>
      </c>
      <c r="D43" s="47"/>
      <c r="E43" s="48"/>
      <c r="F43" s="47"/>
      <c r="G43" s="50"/>
    </row>
    <row r="44" spans="1:7" ht="15" customHeight="1">
      <c r="A44" s="38">
        <v>82</v>
      </c>
      <c r="B44" s="34" t="s">
        <v>50</v>
      </c>
      <c r="C44" s="34" t="s">
        <v>51</v>
      </c>
      <c r="D44" s="34" t="s">
        <v>52</v>
      </c>
      <c r="E44" s="39">
        <v>2.5</v>
      </c>
      <c r="F44" s="36">
        <f>G42/100</f>
        <v>0</v>
      </c>
      <c r="G44" s="36">
        <f>F44*E44</f>
        <v>0</v>
      </c>
    </row>
    <row r="45" spans="1:7" ht="18.600000000000001" customHeight="1">
      <c r="A45" s="44"/>
      <c r="B45" s="45"/>
      <c r="C45" s="46" t="s">
        <v>53</v>
      </c>
      <c r="D45" s="47"/>
      <c r="E45" s="48"/>
      <c r="F45" s="47"/>
      <c r="G45" s="49">
        <f>G44</f>
        <v>0</v>
      </c>
    </row>
    <row r="46" spans="1:7" ht="18.600000000000001" customHeight="1">
      <c r="A46" s="44"/>
      <c r="B46" s="45"/>
      <c r="C46" s="51" t="s">
        <v>54</v>
      </c>
      <c r="D46" s="47"/>
      <c r="E46" s="48"/>
      <c r="F46" s="47"/>
      <c r="G46" s="50">
        <f>G45+G42</f>
        <v>0</v>
      </c>
    </row>
    <row r="47" spans="1:7" ht="15" customHeight="1">
      <c r="A47" s="52"/>
      <c r="B47" s="53"/>
      <c r="C47" s="53"/>
      <c r="D47" s="53"/>
      <c r="E47" s="53"/>
      <c r="F47" s="53"/>
      <c r="G47" s="54"/>
    </row>
  </sheetData>
  <mergeCells count="1">
    <mergeCell ref="F4:G4"/>
  </mergeCells>
  <pageMargins left="0.45" right="0.45" top="0.5" bottom="0.78740200000000005" header="0.25" footer="0.3"/>
  <pageSetup scale="68" fitToHeight="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Bc. Petr Šámal</cp:lastModifiedBy>
  <cp:lastPrinted>2024-02-23T08:11:10Z</cp:lastPrinted>
  <dcterms:modified xsi:type="dcterms:W3CDTF">2024-04-04T05:45:22Z</dcterms:modified>
</cp:coreProperties>
</file>