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Veřejné zakázky\VZ - mimo NEN\2023_20 - Oprava ležatých rozvodů v bud. S\1 - ZD\"/>
    </mc:Choice>
  </mc:AlternateContent>
  <bookViews>
    <workbookView xWindow="0" yWindow="0" windowWidth="28800" windowHeight="13635" tabRatio="500" activeTab="3"/>
  </bookViews>
  <sheets>
    <sheet name="REKAPITULACE OBJEKTŮ STAVBY" sheetId="1" r:id="rId1"/>
    <sheet name="KRYCÍ LIST" sheetId="2" r:id="rId2"/>
    <sheet name="REKAPITULACE" sheetId="3" r:id="rId3"/>
    <sheet name="ROZPOČET" sheetId="4" r:id="rId4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88" i="4" l="1"/>
  <c r="I89" i="4" s="1"/>
  <c r="D18" i="3" s="1"/>
  <c r="D19" i="3" s="1"/>
  <c r="G88" i="4"/>
  <c r="G89" i="4" s="1"/>
  <c r="C18" i="3" s="1"/>
  <c r="I79" i="4"/>
  <c r="G79" i="4"/>
  <c r="I78" i="4"/>
  <c r="G78" i="4"/>
  <c r="I77" i="4"/>
  <c r="G77" i="4"/>
  <c r="I76" i="4"/>
  <c r="G76" i="4"/>
  <c r="I75" i="4"/>
  <c r="G75" i="4"/>
  <c r="I74" i="4"/>
  <c r="G74" i="4"/>
  <c r="I65" i="4"/>
  <c r="G65" i="4"/>
  <c r="I64" i="4"/>
  <c r="G64" i="4"/>
  <c r="I61" i="4"/>
  <c r="G61" i="4"/>
  <c r="I60" i="4"/>
  <c r="G60" i="4"/>
  <c r="I59" i="4"/>
  <c r="G59" i="4"/>
  <c r="I58" i="4"/>
  <c r="G58" i="4"/>
  <c r="I57" i="4"/>
  <c r="G57" i="4"/>
  <c r="I56" i="4"/>
  <c r="G56" i="4"/>
  <c r="I55" i="4"/>
  <c r="G55" i="4"/>
  <c r="I54" i="4"/>
  <c r="G54" i="4"/>
  <c r="I53" i="4"/>
  <c r="G53" i="4"/>
  <c r="I52" i="4"/>
  <c r="G52" i="4"/>
  <c r="I51" i="4"/>
  <c r="G51" i="4"/>
  <c r="I50" i="4"/>
  <c r="G50" i="4"/>
  <c r="I49" i="4"/>
  <c r="G49" i="4"/>
  <c r="I48" i="4"/>
  <c r="G48" i="4"/>
  <c r="I47" i="4"/>
  <c r="G47" i="4"/>
  <c r="I46" i="4"/>
  <c r="G46" i="4"/>
  <c r="I45" i="4"/>
  <c r="G45" i="4"/>
  <c r="I44" i="4"/>
  <c r="G44" i="4"/>
  <c r="I43" i="4"/>
  <c r="G43" i="4"/>
  <c r="I42" i="4"/>
  <c r="G42" i="4"/>
  <c r="I41" i="4"/>
  <c r="G41" i="4"/>
  <c r="I40" i="4"/>
  <c r="G40" i="4"/>
  <c r="I39" i="4"/>
  <c r="G39" i="4"/>
  <c r="I38" i="4"/>
  <c r="G38" i="4"/>
  <c r="I37" i="4"/>
  <c r="G37" i="4"/>
  <c r="I36" i="4"/>
  <c r="G36" i="4"/>
  <c r="I35" i="4"/>
  <c r="G35" i="4"/>
  <c r="I34" i="4"/>
  <c r="G34" i="4"/>
  <c r="I33" i="4"/>
  <c r="G33" i="4"/>
  <c r="I32" i="4"/>
  <c r="G32" i="4"/>
  <c r="I31" i="4"/>
  <c r="G31" i="4"/>
  <c r="I30" i="4"/>
  <c r="G30" i="4"/>
  <c r="I29" i="4"/>
  <c r="G29" i="4"/>
  <c r="I28" i="4"/>
  <c r="G28" i="4"/>
  <c r="I27" i="4"/>
  <c r="G27" i="4"/>
  <c r="I26" i="4"/>
  <c r="G26" i="4"/>
  <c r="I25" i="4"/>
  <c r="G25" i="4"/>
  <c r="I24" i="4"/>
  <c r="G24" i="4"/>
  <c r="I23" i="4"/>
  <c r="G23" i="4"/>
  <c r="I22" i="4"/>
  <c r="G22" i="4"/>
  <c r="I21" i="4"/>
  <c r="G21" i="4"/>
  <c r="I20" i="4"/>
  <c r="G20" i="4"/>
  <c r="I19" i="4"/>
  <c r="G19" i="4"/>
  <c r="I18" i="4"/>
  <c r="G18" i="4"/>
  <c r="I17" i="4"/>
  <c r="G17" i="4"/>
  <c r="I16" i="4"/>
  <c r="G16" i="4"/>
  <c r="I15" i="4"/>
  <c r="G15" i="4"/>
  <c r="A15" i="4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4" i="4" s="1"/>
  <c r="A65" i="4" s="1"/>
  <c r="A74" i="4" s="1"/>
  <c r="A75" i="4" s="1"/>
  <c r="A76" i="4" s="1"/>
  <c r="A77" i="4" s="1"/>
  <c r="A78" i="4" s="1"/>
  <c r="A79" i="4" s="1"/>
  <c r="A88" i="4" s="1"/>
  <c r="I14" i="4"/>
  <c r="G14" i="4"/>
  <c r="A14" i="4"/>
  <c r="I13" i="4"/>
  <c r="G13" i="4"/>
  <c r="A13" i="4"/>
  <c r="I12" i="4"/>
  <c r="G12" i="4"/>
  <c r="H38" i="2"/>
  <c r="M8" i="2"/>
  <c r="I62" i="4" l="1"/>
  <c r="D9" i="3" s="1"/>
  <c r="D11" i="3" s="1"/>
  <c r="D21" i="3" s="1"/>
  <c r="I80" i="4"/>
  <c r="D14" i="3" s="1"/>
  <c r="D15" i="3" s="1"/>
  <c r="I66" i="4"/>
  <c r="D10" i="3" s="1"/>
  <c r="G66" i="4"/>
  <c r="C10" i="3" s="1"/>
  <c r="G80" i="4"/>
  <c r="C14" i="3" s="1"/>
  <c r="G62" i="4"/>
  <c r="C9" i="3" s="1"/>
  <c r="C19" i="3"/>
  <c r="E18" i="3"/>
  <c r="E19" i="3" s="1"/>
  <c r="E19" i="2" s="1"/>
  <c r="E14" i="3" l="1"/>
  <c r="E15" i="3" s="1"/>
  <c r="E18" i="2" s="1"/>
  <c r="C15" i="3"/>
  <c r="E10" i="3"/>
  <c r="C11" i="3"/>
  <c r="E9" i="3"/>
  <c r="E11" i="3" l="1"/>
  <c r="E16" i="2" s="1"/>
  <c r="E20" i="2" s="1"/>
  <c r="M15" i="2" s="1"/>
  <c r="C21" i="3"/>
  <c r="M18" i="2" l="1"/>
  <c r="M20" i="2"/>
  <c r="M19" i="2"/>
  <c r="M22" i="2"/>
  <c r="M16" i="2"/>
  <c r="M23" i="2"/>
  <c r="M21" i="2"/>
  <c r="M28" i="2"/>
  <c r="E27" i="2" s="1"/>
  <c r="M26" i="2"/>
  <c r="M14" i="2"/>
  <c r="M25" i="2"/>
  <c r="H91" i="4"/>
  <c r="E24" i="2"/>
  <c r="M17" i="2"/>
  <c r="E21" i="3"/>
  <c r="E26" i="2" l="1"/>
  <c r="E25" i="2"/>
  <c r="E28" i="2" s="1"/>
  <c r="D11" i="1" s="1"/>
  <c r="D12" i="1" s="1"/>
  <c r="H35" i="2" l="1"/>
  <c r="H36" i="2" s="1"/>
  <c r="H39" i="2" s="1"/>
  <c r="E11" i="1" s="1"/>
  <c r="E12" i="1" s="1"/>
</calcChain>
</file>

<file path=xl/sharedStrings.xml><?xml version="1.0" encoding="utf-8"?>
<sst xmlns="http://schemas.openxmlformats.org/spreadsheetml/2006/main" count="393" uniqueCount="248">
  <si>
    <t>REKAPITULACE OBJEKTŮ STAVBY</t>
  </si>
  <si>
    <t xml:space="preserve">Datum: </t>
  </si>
  <si>
    <t>Psychitrická nemocnice Horní Beřkovice</t>
  </si>
  <si>
    <t>Místo stavby:</t>
  </si>
  <si>
    <t>Projektant:</t>
  </si>
  <si>
    <t>Objednatel:</t>
  </si>
  <si>
    <t>PN Horní Beřkovice</t>
  </si>
  <si>
    <t>Zpracovatel:</t>
  </si>
  <si>
    <t>Zhotovitel:</t>
  </si>
  <si>
    <t>NÁKLADY ZA JEDNOTLIVÉ STAVEBNÍ OBJEKTY</t>
  </si>
  <si>
    <t>Kód objektu</t>
  </si>
  <si>
    <t>Název objektu</t>
  </si>
  <si>
    <t>JKSO</t>
  </si>
  <si>
    <t>Cena bez DPH
(Kč)</t>
  </si>
  <si>
    <t>Cena s DPH
(Kč)</t>
  </si>
  <si>
    <t>SO-01</t>
  </si>
  <si>
    <t>CENA ZA STAVBU CELKEM</t>
  </si>
  <si>
    <t>KRYCÍ LIST ROZPOČTU</t>
  </si>
  <si>
    <t>JKSO:</t>
  </si>
  <si>
    <t>Cenová úroveň:</t>
  </si>
  <si>
    <t>2023/I</t>
  </si>
  <si>
    <t>Kód stavby:</t>
  </si>
  <si>
    <t>SKP:</t>
  </si>
  <si>
    <t>Účelová M.J:</t>
  </si>
  <si>
    <t>Počet účel. měrných jednotek:</t>
  </si>
  <si>
    <t>Náklady na měrnou jednotku:</t>
  </si>
  <si>
    <t>Počet listů:</t>
  </si>
  <si>
    <t>Zakázkové čís.:</t>
  </si>
  <si>
    <t>ROZPOČTOVÉ NÁKLADY</t>
  </si>
  <si>
    <t>Základní rozpočtové náklady (ZRN)</t>
  </si>
  <si>
    <t>Vedlejší rozpočtové náklady (VRN)</t>
  </si>
  <si>
    <t>Dodávka celkem</t>
  </si>
  <si>
    <t>Ztížené výrobní podmínky</t>
  </si>
  <si>
    <t>%</t>
  </si>
  <si>
    <t>Montáž celkem</t>
  </si>
  <si>
    <t>Oborová přirážka</t>
  </si>
  <si>
    <t>Z</t>
  </si>
  <si>
    <t>HSV celkem</t>
  </si>
  <si>
    <t>Přesun stavebních kapacit</t>
  </si>
  <si>
    <t>R</t>
  </si>
  <si>
    <t>PSV celkem</t>
  </si>
  <si>
    <t>Mimostaveništní doprava</t>
  </si>
  <si>
    <t>N</t>
  </si>
  <si>
    <t>Instalace</t>
  </si>
  <si>
    <t>Zařízení staveniště</t>
  </si>
  <si>
    <t>:</t>
  </si>
  <si>
    <t>Montáže</t>
  </si>
  <si>
    <t>Provoz investora</t>
  </si>
  <si>
    <t>ZRN celkem</t>
  </si>
  <si>
    <t>Kompletační činnost</t>
  </si>
  <si>
    <t>I: Projektové práce</t>
  </si>
  <si>
    <t>Ostatní VRN</t>
  </si>
  <si>
    <t>II: Technologie</t>
  </si>
  <si>
    <t>Rezerva</t>
  </si>
  <si>
    <t>VII: Mobiliář</t>
  </si>
  <si>
    <t>ZRN+I+II+VII</t>
  </si>
  <si>
    <t>Ostatní rozpočtové náklady (ORN)</t>
  </si>
  <si>
    <t>VRN celkem</t>
  </si>
  <si>
    <t>ORN celkem</t>
  </si>
  <si>
    <t>DRN celkem</t>
  </si>
  <si>
    <t>Doplňkové rozpočtové náklady (DRN)</t>
  </si>
  <si>
    <t>Náklady celkem</t>
  </si>
  <si>
    <t>Základ pro DPH</t>
  </si>
  <si>
    <t>%  činí :</t>
  </si>
  <si>
    <t>Kč</t>
  </si>
  <si>
    <t>DPH</t>
  </si>
  <si>
    <t>CENA ZA OBJEKT CELKEM VČETNĚ DPH:</t>
  </si>
  <si>
    <t>Poznámky:</t>
  </si>
  <si>
    <t>Stavba :  - Psychitrická nemocnice Horní Beřkovice</t>
  </si>
  <si>
    <t>Cenová úroveň : 2023/I</t>
  </si>
  <si>
    <t>REKAPITULACE ROZPOČTU</t>
  </si>
  <si>
    <t>Oddíl</t>
  </si>
  <si>
    <t>Název oddílu / řemeslného oboru</t>
  </si>
  <si>
    <t>CENA BEZ DPH</t>
  </si>
  <si>
    <t>Materiál</t>
  </si>
  <si>
    <t>Práce</t>
  </si>
  <si>
    <t>Celkem</t>
  </si>
  <si>
    <t>HSV:</t>
  </si>
  <si>
    <t>Instalační materiál</t>
  </si>
  <si>
    <t>Bourání konstrukcí</t>
  </si>
  <si>
    <t>HSV CELKEM</t>
  </si>
  <si>
    <t>INSTALACE:</t>
  </si>
  <si>
    <t>Zdravotně technické instalace</t>
  </si>
  <si>
    <t>INSTALACE CELKEM</t>
  </si>
  <si>
    <t>MONTÁŽNÍ PRÁCE:</t>
  </si>
  <si>
    <t>M36</t>
  </si>
  <si>
    <t>Montáže měřících a regulačních zařízení</t>
  </si>
  <si>
    <t>MONTÁŽNÍ PRÁCE CELKEM</t>
  </si>
  <si>
    <t>Základní rozpočtové náklady stavebního objektu celkem</t>
  </si>
  <si>
    <t>POLOŽKOVÝ ROZPOČET</t>
  </si>
  <si>
    <t>Poř.</t>
  </si>
  <si>
    <t>Kód položky</t>
  </si>
  <si>
    <t>Název položky</t>
  </si>
  <si>
    <t>M.J.</t>
  </si>
  <si>
    <t>Množství</t>
  </si>
  <si>
    <t>CENA</t>
  </si>
  <si>
    <t>čís.</t>
  </si>
  <si>
    <t>pol.</t>
  </si>
  <si>
    <t>jednotková</t>
  </si>
  <si>
    <t>celková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</si>
  <si>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</si>
  <si>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</si>
  <si>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</si>
  <si>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</si>
  <si>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</si>
  <si>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</si>
  <si>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</si>
  <si>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</si>
  <si>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</si>
  <si>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oddíl 1</t>
  </si>
  <si>
    <t>Instalační materiál:</t>
  </si>
  <si>
    <t>H-28615252-1</t>
  </si>
  <si>
    <t>PPR trubka FASER HOT 20 x 2,3, vícevrstvá se skelnými vlákny</t>
  </si>
  <si>
    <t>M</t>
  </si>
  <si>
    <t>H-28615253-1</t>
  </si>
  <si>
    <t>PPR trubka FASER HOT 25 x 2,8, vícevrstvá se skelnými vlákny</t>
  </si>
  <si>
    <t>H-28615254-1</t>
  </si>
  <si>
    <t>PPR trubka FASER HOT 32 x 3,6, vícevrstvá se skelnými vlákny</t>
  </si>
  <si>
    <t>H-28615255-1</t>
  </si>
  <si>
    <t>PPR trubka FASER HOT 40 x 6,7, vícevrstvá se skelnými vlákny</t>
  </si>
  <si>
    <t>H-28615257-1</t>
  </si>
  <si>
    <t>PPR trubka FASER HOT 63 x 7,1, vícevrstvá se skelnými vlákny</t>
  </si>
  <si>
    <t>H-28386003-1</t>
  </si>
  <si>
    <t>IZOLACE POTR MIRELON STABIL 20x9MM</t>
  </si>
  <si>
    <t>H-28386005-1</t>
  </si>
  <si>
    <t>IZOLACE POTR MIRELON STABIL 25x9MM</t>
  </si>
  <si>
    <t>H-28386027-1</t>
  </si>
  <si>
    <t>IZOLACE POTR MIRELON STABIL 32x13MM</t>
  </si>
  <si>
    <t>H-28386029-1</t>
  </si>
  <si>
    <t>IZOLACE POTR MIRELON STABIL 40x13MM</t>
  </si>
  <si>
    <t>H-28386035-1</t>
  </si>
  <si>
    <t>IZOLACE POTR MIRELON STABIL 63x13MM</t>
  </si>
  <si>
    <t>H-28656171-1</t>
  </si>
  <si>
    <t>PPR NATRUBEK D 32</t>
  </si>
  <si>
    <t>KS</t>
  </si>
  <si>
    <t>H-28656172-1</t>
  </si>
  <si>
    <t>PPR NATRUBEK D 40</t>
  </si>
  <si>
    <t>H-28656174-1</t>
  </si>
  <si>
    <t>PPR NATRUBEK D 63</t>
  </si>
  <si>
    <t>H-28656521-1</t>
  </si>
  <si>
    <t>PPR PRECHOD PLAST+PREVL MAT D 20x1/2"</t>
  </si>
  <si>
    <t>SADA</t>
  </si>
  <si>
    <t>H-28656523-1</t>
  </si>
  <si>
    <t>PPR PRECHOD PLAST+PREVL MAT D 25x3/4"</t>
  </si>
  <si>
    <t>H-28656525-1</t>
  </si>
  <si>
    <t>PPR PRECHOD PLAST+PREVL MAT D 32x1"</t>
  </si>
  <si>
    <t>H-28656238-1</t>
  </si>
  <si>
    <t>PPR PRECHODKA S KOV ZAV VNE 20x1/2"</t>
  </si>
  <si>
    <t>H-28656241-1</t>
  </si>
  <si>
    <t>PPR PRECHODKA S KOV ZAV VNE 25x3/4"</t>
  </si>
  <si>
    <t>H-28656243-1</t>
  </si>
  <si>
    <t>PPR PRECHODKA S KOV ZAV VNE 32x1"</t>
  </si>
  <si>
    <t>H-28656246-1</t>
  </si>
  <si>
    <t>PPR PRECHODKA S KOV ZAV VNE 50x6/4"</t>
  </si>
  <si>
    <t>H-28656183-1</t>
  </si>
  <si>
    <t>PPR REDUKCE VNITRNI/VNEJSI D 25x20</t>
  </si>
  <si>
    <t>H-28656130-1</t>
  </si>
  <si>
    <t>PPR T KUS JEDNOZNACNY D 20</t>
  </si>
  <si>
    <t>H-28656131-1</t>
  </si>
  <si>
    <t>PPR T KUS JEDNOZNACNY D 25</t>
  </si>
  <si>
    <t>H-28656132-1</t>
  </si>
  <si>
    <t>PPR T KUS JEDNOZNACNY D 32</t>
  </si>
  <si>
    <t>H-28656133-1</t>
  </si>
  <si>
    <t>PPR T KUS JEDNOZNACNY D 40</t>
  </si>
  <si>
    <t>H-28656135-1</t>
  </si>
  <si>
    <t>PPR T KUS JEDNOZNACNY D 63</t>
  </si>
  <si>
    <t>H-28656142-1</t>
  </si>
  <si>
    <t>PPR T KUS REDUKOVANY D 32x20x32</t>
  </si>
  <si>
    <t>H-28656145-1</t>
  </si>
  <si>
    <t>PPR T KUS REDUKOVANY D 40x25x40</t>
  </si>
  <si>
    <t>H-28656150-1</t>
  </si>
  <si>
    <t>PPR T KUS REDUKOVANY D 63x25x63</t>
  </si>
  <si>
    <t>H-28656151-1</t>
  </si>
  <si>
    <t>PPR T KUS REDUKOVANY D 63x32x63</t>
  </si>
  <si>
    <t>H-55111236-1</t>
  </si>
  <si>
    <t>VENTIL PRIMY PRUCH MOSAZ K-83T DN 50</t>
  </si>
  <si>
    <t>H-55111290-1</t>
  </si>
  <si>
    <t>VENTIL PRIMY VYPOU MOSAZ K-125T DN 25</t>
  </si>
  <si>
    <t>H-55111288-1</t>
  </si>
  <si>
    <t>VENTIL PRIMY VYPOU MOSAZ K-125T DN 20</t>
  </si>
  <si>
    <t>H-55111286-1</t>
  </si>
  <si>
    <t>VENTIL PRIMY VYPOU MOSAZ K-125T DN 15</t>
  </si>
  <si>
    <t>H-28656107-1</t>
  </si>
  <si>
    <t>PPR KOLENO 90° D 63</t>
  </si>
  <si>
    <t>H-28656104-1</t>
  </si>
  <si>
    <t>PPR KOLENO 90° D 32</t>
  </si>
  <si>
    <t>H-28656103-1</t>
  </si>
  <si>
    <t>PPR KOLENO 90° D 25</t>
  </si>
  <si>
    <t>H-28656102-1</t>
  </si>
  <si>
    <t>PPR KOLENO 90° D 20</t>
  </si>
  <si>
    <t>H-31943609-1</t>
  </si>
  <si>
    <t>KOLENO 90° POZINK ZAVIT VNITR DN 50</t>
  </si>
  <si>
    <t>H-31943839-1</t>
  </si>
  <si>
    <t>T KUS C 130 POZINK ZAVIT VNITR DN 50</t>
  </si>
  <si>
    <t>H-31944126-1</t>
  </si>
  <si>
    <t>NATRUBEK REDUK C 240 POZINK DN 50/15</t>
  </si>
  <si>
    <t>H-31944128-1</t>
  </si>
  <si>
    <t>NATRUBEK REDUK C 240 POZINK DN 50/25</t>
  </si>
  <si>
    <t>H-31944309-1</t>
  </si>
  <si>
    <t>VSUVKA C 280 POZINK ZAVIT VNEJ DN 50</t>
  </si>
  <si>
    <t>H-31944436-1</t>
  </si>
  <si>
    <t>SROUBENI PRIME POZINK ZAV VNITR DN 25</t>
  </si>
  <si>
    <t>H-28654007-1</t>
  </si>
  <si>
    <t>OBJIMKA POTRUBI 1SROUBOVA M8 62-68MM</t>
  </si>
  <si>
    <t>H-28654006-1</t>
  </si>
  <si>
    <t>OBJIMKA POTRUBI 1SROUBOVA M8 40-46MM</t>
  </si>
  <si>
    <t>H-28654005-1</t>
  </si>
  <si>
    <t>OBJIMKA POTRUBI 1SROUBOVA M8 31-38MM</t>
  </si>
  <si>
    <t>OBJIMKA POTRUBI 1SROUBOVA M8 48-54MM</t>
  </si>
  <si>
    <t>H-34573354-1</t>
  </si>
  <si>
    <t>Kabelový žlab drátěný pozink., 300 x 100mm 2m + spojky</t>
  </si>
  <si>
    <t>H-54871208-1</t>
  </si>
  <si>
    <t>TYC ZAVITOVA POZINK DIN 975 P 4.8 M8</t>
  </si>
  <si>
    <t>INSTALAČNÍ MATERIÁL CELKEM</t>
  </si>
  <si>
    <t>oddíl 96</t>
  </si>
  <si>
    <t>Bourání konstrukcí:</t>
  </si>
  <si>
    <t>C-977151117-0</t>
  </si>
  <si>
    <t>VRT JADROVY CIHLA D 90MM</t>
  </si>
  <si>
    <t>C-977151114-0</t>
  </si>
  <si>
    <t>VRT JADROVY CIHLA D 60MM</t>
  </si>
  <si>
    <t>BOURÁNÍ KONSTRUKCÍ CELKEM</t>
  </si>
  <si>
    <t>oddíl 722</t>
  </si>
  <si>
    <t>Vodovod vnitřní:</t>
  </si>
  <si>
    <t>C-722176217-0</t>
  </si>
  <si>
    <t>MTZ VOD ROZV PLAST SVAR POLYFUZI D 63</t>
  </si>
  <si>
    <t>C-722176215-0</t>
  </si>
  <si>
    <t>MTZ VOD ROZV PLAST SVAR POLYFUZI D 40</t>
  </si>
  <si>
    <t>C-722176214-0</t>
  </si>
  <si>
    <t>MTZ VOD ROZV PLAST SVAR POLYFUZI D 32</t>
  </si>
  <si>
    <t>C-722176213-0</t>
  </si>
  <si>
    <t>MTZ VOD ROZV PLAST SVAR POLYFUZI D 25</t>
  </si>
  <si>
    <t>C-722176212-0</t>
  </si>
  <si>
    <t>MTZ VOD ROZV PLAST SVAR POLYFUZI D 20</t>
  </si>
  <si>
    <t>C-722170804-0</t>
  </si>
  <si>
    <t>DMTZ VOD ROZVODU PLASTOVEHO DO D 50</t>
  </si>
  <si>
    <t>VODOVOD VNITŘNÍ CELKEM</t>
  </si>
  <si>
    <t>oddíl M36</t>
  </si>
  <si>
    <t>Montáže měřících a regulačních zařízení:</t>
  </si>
  <si>
    <t>M-360430092-0</t>
  </si>
  <si>
    <t>MTZ VENTILU DO DN 50</t>
  </si>
  <si>
    <t>MONTÁŽE MĚŘÍCÍCH A REGUL. ZAŘÍZENÍ CELKEM</t>
  </si>
  <si>
    <t>Základní rozpočtové náklady stav. objektu celkem (bez DPH) :</t>
  </si>
  <si>
    <t>Název stavby :</t>
  </si>
  <si>
    <t>Oprava ležatých rozvodů vodoinstalace v budově „S“</t>
  </si>
  <si>
    <t>Budova S, Podřipská 1, 411 85 Horní Beřkovice</t>
  </si>
  <si>
    <t>Objekt : Budova S</t>
  </si>
  <si>
    <t>Datum zpracování : 28.11.2023</t>
  </si>
  <si>
    <t>30.11.2023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</si>
</sst>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0"/>
      <color rgb="FF000000"/>
      <name val="Arial"/>
      <family val="2"/>
      <charset val="238"/>
    </font>
    <font>
      <b/>
      <sz val="14"/>
      <color rgb="FF000000"/>
      <name val="Arial"/>
      <family val="2"/>
      <charset val="238"/>
    </font>
    <font>
      <b/>
      <sz val="13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i/>
      <sz val="7"/>
      <color rgb="FF000000"/>
      <name val="Arial"/>
      <family val="2"/>
      <charset val="238"/>
    </font>
    <font>
      <sz val="7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E0E0E0"/>
        <bgColor rgb="FFCCFFCC"/>
      </patternFill>
    </fill>
    <fill>
      <patternFill patternType="solid">
        <fgColor rgb="FFFFFF00"/>
        <bgColor indexed="64"/>
      </patternFill>
    </fill>
  </fills>
  <borders count="8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medium">
        <color auto="1"/>
      </right>
      <top style="thin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92">
    <xf numFmtId="0" fontId="0" fillId="0" borderId="0" xfId="0"/>
    <xf numFmtId="0" fontId="0" fillId="0" borderId="2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49" fontId="0" fillId="2" borderId="5" xfId="0" applyNumberFormat="1" applyFill="1" applyBorder="1" applyAlignment="1">
      <alignment horizontal="center" vertical="center"/>
    </xf>
    <xf numFmtId="49" fontId="0" fillId="0" borderId="7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horizontal="center" vertical="center"/>
    </xf>
    <xf numFmtId="3" fontId="0" fillId="0" borderId="12" xfId="0" applyNumberFormat="1" applyBorder="1" applyAlignment="1">
      <alignment horizontal="right" vertical="center"/>
    </xf>
    <xf numFmtId="3" fontId="0" fillId="0" borderId="14" xfId="0" applyNumberFormat="1" applyBorder="1" applyAlignment="1">
      <alignment horizontal="right" vertical="center"/>
    </xf>
    <xf numFmtId="3" fontId="3" fillId="2" borderId="16" xfId="0" applyNumberFormat="1" applyFont="1" applyFill="1" applyBorder="1" applyAlignment="1">
      <alignment horizontal="right" vertical="center"/>
    </xf>
    <xf numFmtId="3" fontId="3" fillId="2" borderId="17" xfId="0" applyNumberFormat="1" applyFont="1" applyFill="1" applyBorder="1" applyAlignment="1">
      <alignment horizontal="right" vertical="center"/>
    </xf>
    <xf numFmtId="0" fontId="0" fillId="0" borderId="18" xfId="0" applyFont="1" applyBorder="1" applyAlignment="1">
      <alignment horizontal="left" vertical="center"/>
    </xf>
    <xf numFmtId="49" fontId="0" fillId="0" borderId="21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left" vertical="center"/>
    </xf>
    <xf numFmtId="0" fontId="0" fillId="0" borderId="14" xfId="0" applyBorder="1" applyAlignment="1">
      <alignment vertical="center"/>
    </xf>
    <xf numFmtId="3" fontId="0" fillId="0" borderId="14" xfId="0" applyNumberFormat="1" applyBorder="1" applyAlignment="1">
      <alignment vertical="center"/>
    </xf>
    <xf numFmtId="4" fontId="0" fillId="0" borderId="24" xfId="0" applyNumberFormat="1" applyBorder="1" applyAlignment="1">
      <alignment horizontal="right" vertical="center"/>
    </xf>
    <xf numFmtId="0" fontId="0" fillId="0" borderId="35" xfId="0" applyFont="1" applyBorder="1" applyAlignment="1">
      <alignment horizontal="center" vertical="center"/>
    </xf>
    <xf numFmtId="3" fontId="0" fillId="0" borderId="36" xfId="0" applyNumberFormat="1" applyBorder="1" applyAlignment="1">
      <alignment horizontal="right" vertical="center"/>
    </xf>
    <xf numFmtId="0" fontId="0" fillId="0" borderId="22" xfId="0" applyFont="1" applyBorder="1" applyAlignment="1">
      <alignment vertical="center"/>
    </xf>
    <xf numFmtId="4" fontId="0" fillId="0" borderId="27" xfId="0" applyNumberFormat="1" applyBorder="1" applyAlignment="1">
      <alignment horizontal="right" vertical="center"/>
    </xf>
    <xf numFmtId="0" fontId="0" fillId="0" borderId="37" xfId="0" applyFont="1" applyBorder="1" applyAlignment="1">
      <alignment horizontal="center" vertical="center"/>
    </xf>
    <xf numFmtId="3" fontId="0" fillId="0" borderId="9" xfId="0" applyNumberFormat="1" applyBorder="1" applyAlignment="1">
      <alignment horizontal="right" vertical="center"/>
    </xf>
    <xf numFmtId="0" fontId="4" fillId="0" borderId="0" xfId="0" applyFont="1"/>
    <xf numFmtId="0" fontId="0" fillId="0" borderId="42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3" fillId="2" borderId="50" xfId="0" applyFont="1" applyFill="1" applyBorder="1" applyAlignment="1">
      <alignment horizontal="left" vertical="center"/>
    </xf>
    <xf numFmtId="0" fontId="3" fillId="0" borderId="0" xfId="0" applyFont="1"/>
    <xf numFmtId="0" fontId="5" fillId="0" borderId="0" xfId="0" applyFont="1"/>
    <xf numFmtId="0" fontId="6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7" fillId="0" borderId="31" xfId="0" applyFont="1" applyBorder="1" applyAlignment="1">
      <alignment vertical="center"/>
    </xf>
    <xf numFmtId="0" fontId="8" fillId="0" borderId="45" xfId="0" applyFont="1" applyBorder="1" applyAlignment="1">
      <alignment horizontal="left" vertical="center"/>
    </xf>
    <xf numFmtId="0" fontId="7" fillId="0" borderId="45" xfId="0" applyFont="1" applyBorder="1"/>
    <xf numFmtId="0" fontId="7" fillId="0" borderId="41" xfId="0" applyFont="1" applyBorder="1"/>
    <xf numFmtId="0" fontId="7" fillId="0" borderId="0" xfId="0" applyFont="1"/>
    <xf numFmtId="0" fontId="8" fillId="0" borderId="26" xfId="0" applyFont="1" applyBorder="1" applyAlignment="1">
      <alignment horizontal="right" vertical="center"/>
    </xf>
    <xf numFmtId="0" fontId="8" fillId="0" borderId="27" xfId="0" applyFont="1" applyBorder="1" applyAlignment="1">
      <alignment horizontal="left" vertical="center"/>
    </xf>
    <xf numFmtId="3" fontId="7" fillId="0" borderId="27" xfId="0" applyNumberFormat="1" applyFont="1" applyBorder="1" applyAlignment="1">
      <alignment vertical="center"/>
    </xf>
    <xf numFmtId="3" fontId="8" fillId="0" borderId="9" xfId="0" applyNumberFormat="1" applyFont="1" applyBorder="1" applyAlignment="1">
      <alignment vertical="center"/>
    </xf>
    <xf numFmtId="0" fontId="8" fillId="0" borderId="43" xfId="0" applyFont="1" applyBorder="1" applyAlignment="1">
      <alignment horizontal="right" vertical="center"/>
    </xf>
    <xf numFmtId="0" fontId="8" fillId="0" borderId="42" xfId="0" applyFont="1" applyBorder="1" applyAlignment="1">
      <alignment horizontal="left" vertical="center"/>
    </xf>
    <xf numFmtId="3" fontId="7" fillId="0" borderId="42" xfId="0" applyNumberFormat="1" applyFont="1" applyBorder="1" applyAlignment="1">
      <alignment vertical="center"/>
    </xf>
    <xf numFmtId="3" fontId="8" fillId="0" borderId="21" xfId="0" applyNumberFormat="1" applyFont="1" applyBorder="1" applyAlignment="1">
      <alignment vertical="center"/>
    </xf>
    <xf numFmtId="0" fontId="8" fillId="2" borderId="48" xfId="0" applyFont="1" applyFill="1" applyBorder="1" applyAlignment="1">
      <alignment horizontal="right" vertical="center"/>
    </xf>
    <xf numFmtId="0" fontId="8" fillId="2" borderId="53" xfId="0" applyFont="1" applyFill="1" applyBorder="1" applyAlignment="1">
      <alignment horizontal="left" vertical="center"/>
    </xf>
    <xf numFmtId="3" fontId="8" fillId="2" borderId="53" xfId="0" applyNumberFormat="1" applyFont="1" applyFill="1" applyBorder="1" applyAlignment="1">
      <alignment vertical="center"/>
    </xf>
    <xf numFmtId="3" fontId="8" fillId="2" borderId="54" xfId="0" applyNumberFormat="1" applyFont="1" applyFill="1" applyBorder="1" applyAlignment="1">
      <alignment vertical="center"/>
    </xf>
    <xf numFmtId="0" fontId="7" fillId="2" borderId="55" xfId="0" applyFont="1" applyFill="1" applyBorder="1"/>
    <xf numFmtId="0" fontId="8" fillId="2" borderId="56" xfId="0" applyFont="1" applyFill="1" applyBorder="1" applyAlignment="1">
      <alignment horizontal="left" vertical="center"/>
    </xf>
    <xf numFmtId="3" fontId="8" fillId="2" borderId="56" xfId="0" applyNumberFormat="1" applyFont="1" applyFill="1" applyBorder="1" applyAlignment="1">
      <alignment vertical="center"/>
    </xf>
    <xf numFmtId="3" fontId="8" fillId="2" borderId="57" xfId="0" applyNumberFormat="1" applyFont="1" applyFill="1" applyBorder="1" applyAlignment="1">
      <alignment vertical="center"/>
    </xf>
    <xf numFmtId="0" fontId="6" fillId="0" borderId="58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2" borderId="48" xfId="0" applyFont="1" applyFill="1" applyBorder="1" applyAlignment="1">
      <alignment horizontal="center"/>
    </xf>
    <xf numFmtId="0" fontId="6" fillId="2" borderId="53" xfId="0" applyFont="1" applyFill="1" applyBorder="1" applyAlignment="1">
      <alignment horizontal="center"/>
    </xf>
    <xf numFmtId="0" fontId="6" fillId="2" borderId="61" xfId="0" applyFont="1" applyFill="1" applyBorder="1" applyAlignment="1">
      <alignment horizontal="center"/>
    </xf>
    <xf numFmtId="0" fontId="6" fillId="2" borderId="62" xfId="0" applyFont="1" applyFill="1" applyBorder="1" applyAlignment="1">
      <alignment horizontal="center"/>
    </xf>
    <xf numFmtId="0" fontId="6" fillId="2" borderId="63" xfId="0" applyFont="1" applyFill="1" applyBorder="1" applyAlignment="1">
      <alignment horizontal="center"/>
    </xf>
    <xf numFmtId="0" fontId="6" fillId="2" borderId="64" xfId="0" applyFont="1" applyFill="1" applyBorder="1" applyAlignment="1">
      <alignment horizontal="center"/>
    </xf>
    <xf numFmtId="0" fontId="8" fillId="0" borderId="58" xfId="0" applyFont="1" applyBorder="1"/>
    <xf numFmtId="0" fontId="8" fillId="0" borderId="38" xfId="0" applyFont="1" applyBorder="1"/>
    <xf numFmtId="0" fontId="8" fillId="0" borderId="38" xfId="0" applyFont="1" applyBorder="1" applyAlignment="1">
      <alignment vertical="center"/>
    </xf>
    <xf numFmtId="0" fontId="8" fillId="0" borderId="65" xfId="0" applyFont="1" applyBorder="1"/>
    <xf numFmtId="0" fontId="8" fillId="0" borderId="66" xfId="0" applyFont="1" applyBorder="1"/>
    <xf numFmtId="0" fontId="8" fillId="0" borderId="67" xfId="0" applyFont="1" applyBorder="1"/>
    <xf numFmtId="0" fontId="8" fillId="0" borderId="68" xfId="0" applyFont="1" applyBorder="1"/>
    <xf numFmtId="0" fontId="8" fillId="0" borderId="0" xfId="0" applyFont="1"/>
    <xf numFmtId="0" fontId="8" fillId="0" borderId="26" xfId="0" applyFont="1" applyBorder="1"/>
    <xf numFmtId="0" fontId="8" fillId="0" borderId="27" xfId="0" applyFont="1" applyBorder="1" applyAlignment="1">
      <alignment horizontal="right" vertical="center"/>
    </xf>
    <xf numFmtId="0" fontId="8" fillId="0" borderId="27" xfId="0" applyFont="1" applyBorder="1"/>
    <xf numFmtId="0" fontId="8" fillId="0" borderId="59" xfId="0" applyFont="1" applyBorder="1"/>
    <xf numFmtId="0" fontId="8" fillId="0" borderId="69" xfId="0" applyFont="1" applyBorder="1"/>
    <xf numFmtId="0" fontId="8" fillId="0" borderId="60" xfId="0" applyFont="1" applyBorder="1"/>
    <xf numFmtId="0" fontId="8" fillId="0" borderId="70" xfId="0" applyFont="1" applyBorder="1"/>
    <xf numFmtId="0" fontId="6" fillId="0" borderId="43" xfId="0" applyFont="1" applyBorder="1" applyAlignment="1">
      <alignment horizontal="right" vertical="center"/>
    </xf>
    <xf numFmtId="0" fontId="6" fillId="0" borderId="42" xfId="0" applyFont="1" applyBorder="1" applyAlignment="1">
      <alignment horizontal="left" vertical="center"/>
    </xf>
    <xf numFmtId="0" fontId="6" fillId="0" borderId="42" xfId="0" applyFont="1" applyBorder="1" applyAlignment="1">
      <alignment horizontal="left" vertical="center" wrapText="1"/>
    </xf>
    <xf numFmtId="0" fontId="6" fillId="0" borderId="42" xfId="0" applyFont="1" applyBorder="1" applyAlignment="1">
      <alignment horizontal="center" vertical="center"/>
    </xf>
    <xf numFmtId="3" fontId="6" fillId="0" borderId="42" xfId="0" applyNumberFormat="1" applyFont="1" applyBorder="1" applyAlignment="1">
      <alignment vertical="center"/>
    </xf>
    <xf numFmtId="164" fontId="6" fillId="0" borderId="71" xfId="0" applyNumberFormat="1" applyFont="1" applyBorder="1" applyAlignment="1">
      <alignment vertical="center"/>
    </xf>
    <xf numFmtId="164" fontId="6" fillId="0" borderId="72" xfId="0" applyNumberFormat="1" applyFont="1" applyBorder="1" applyAlignment="1">
      <alignment vertical="center"/>
    </xf>
    <xf numFmtId="0" fontId="8" fillId="2" borderId="73" xfId="0" applyFont="1" applyFill="1" applyBorder="1"/>
    <xf numFmtId="0" fontId="8" fillId="2" borderId="74" xfId="0" applyFont="1" applyFill="1" applyBorder="1" applyAlignment="1">
      <alignment horizontal="right" vertical="center"/>
    </xf>
    <xf numFmtId="0" fontId="8" fillId="2" borderId="74" xfId="0" applyFont="1" applyFill="1" applyBorder="1" applyAlignment="1">
      <alignment horizontal="left" vertical="center"/>
    </xf>
    <xf numFmtId="0" fontId="8" fillId="2" borderId="74" xfId="0" applyFont="1" applyFill="1" applyBorder="1"/>
    <xf numFmtId="0" fontId="8" fillId="2" borderId="75" xfId="0" applyFont="1" applyFill="1" applyBorder="1"/>
    <xf numFmtId="164" fontId="8" fillId="2" borderId="76" xfId="0" applyNumberFormat="1" applyFont="1" applyFill="1" applyBorder="1" applyAlignment="1">
      <alignment vertical="center"/>
    </xf>
    <xf numFmtId="0" fontId="8" fillId="2" borderId="77" xfId="0" applyFont="1" applyFill="1" applyBorder="1"/>
    <xf numFmtId="164" fontId="8" fillId="2" borderId="78" xfId="0" applyNumberFormat="1" applyFont="1" applyFill="1" applyBorder="1" applyAlignment="1">
      <alignment vertical="center"/>
    </xf>
    <xf numFmtId="0" fontId="8" fillId="2" borderId="43" xfId="0" applyFont="1" applyFill="1" applyBorder="1"/>
    <xf numFmtId="0" fontId="8" fillId="2" borderId="42" xfId="0" applyFont="1" applyFill="1" applyBorder="1" applyAlignment="1">
      <alignment horizontal="right" vertical="center"/>
    </xf>
    <xf numFmtId="0" fontId="8" fillId="2" borderId="42" xfId="0" applyFont="1" applyFill="1" applyBorder="1" applyAlignment="1">
      <alignment horizontal="left" vertical="center"/>
    </xf>
    <xf numFmtId="0" fontId="8" fillId="2" borderId="42" xfId="0" applyFont="1" applyFill="1" applyBorder="1"/>
    <xf numFmtId="0" fontId="8" fillId="2" borderId="79" xfId="0" applyFont="1" applyFill="1" applyBorder="1"/>
    <xf numFmtId="164" fontId="8" fillId="2" borderId="80" xfId="0" applyNumberFormat="1" applyFont="1" applyFill="1" applyBorder="1" applyAlignment="1">
      <alignment vertical="center"/>
    </xf>
    <xf numFmtId="0" fontId="8" fillId="2" borderId="81" xfId="0" applyFont="1" applyFill="1" applyBorder="1"/>
    <xf numFmtId="164" fontId="8" fillId="2" borderId="72" xfId="0" applyNumberFormat="1" applyFont="1" applyFill="1" applyBorder="1" applyAlignment="1">
      <alignment vertical="center"/>
    </xf>
    <xf numFmtId="0" fontId="0" fillId="0" borderId="82" xfId="0" applyBorder="1"/>
    <xf numFmtId="0" fontId="8" fillId="2" borderId="15" xfId="0" applyFont="1" applyFill="1" applyBorder="1"/>
    <xf numFmtId="0" fontId="8" fillId="2" borderId="16" xfId="0" applyFont="1" applyFill="1" applyBorder="1"/>
    <xf numFmtId="0" fontId="8" fillId="2" borderId="83" xfId="0" applyFont="1" applyFill="1" applyBorder="1" applyAlignment="1">
      <alignment vertical="center"/>
    </xf>
    <xf numFmtId="0" fontId="8" fillId="2" borderId="83" xfId="0" applyFont="1" applyFill="1" applyBorder="1"/>
    <xf numFmtId="49" fontId="0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2" borderId="15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49" fontId="0" fillId="2" borderId="6" xfId="0" applyNumberFormat="1" applyFont="1" applyFill="1" applyBorder="1" applyAlignment="1">
      <alignment vertical="center" wrapText="1"/>
    </xf>
    <xf numFmtId="0" fontId="0" fillId="0" borderId="33" xfId="0" applyFont="1" applyBorder="1" applyAlignment="1">
      <alignment vertical="center"/>
    </xf>
    <xf numFmtId="164" fontId="0" fillId="0" borderId="24" xfId="0" applyNumberFormat="1" applyBorder="1" applyAlignment="1">
      <alignment horizontal="right" vertical="center"/>
    </xf>
    <xf numFmtId="3" fontId="0" fillId="0" borderId="24" xfId="0" applyNumberFormat="1" applyBorder="1" applyAlignment="1">
      <alignment horizontal="right" vertical="center"/>
    </xf>
    <xf numFmtId="49" fontId="3" fillId="2" borderId="48" xfId="0" applyNumberFormat="1" applyFont="1" applyFill="1" applyBorder="1" applyAlignment="1">
      <alignment horizontal="left" vertical="center"/>
    </xf>
    <xf numFmtId="3" fontId="3" fillId="2" borderId="49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164" fontId="0" fillId="0" borderId="45" xfId="0" applyNumberFormat="1" applyBorder="1" applyAlignment="1">
      <alignment horizontal="right" vertical="center"/>
    </xf>
    <xf numFmtId="3" fontId="0" fillId="0" borderId="45" xfId="0" applyNumberFormat="1" applyBorder="1" applyAlignment="1">
      <alignment horizontal="right" vertical="center"/>
    </xf>
    <xf numFmtId="0" fontId="0" fillId="0" borderId="43" xfId="0" applyFont="1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" xfId="0" applyFont="1" applyBorder="1" applyAlignment="1">
      <alignment vertical="center"/>
    </xf>
    <xf numFmtId="3" fontId="4" fillId="0" borderId="38" xfId="0" applyNumberFormat="1" applyFont="1" applyBorder="1" applyAlignment="1">
      <alignment horizontal="right" vertical="center"/>
    </xf>
    <xf numFmtId="0" fontId="0" fillId="0" borderId="8" xfId="0" applyBorder="1" applyAlignment="1">
      <alignment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49" fontId="0" fillId="0" borderId="8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3" fontId="0" fillId="0" borderId="27" xfId="0" applyNumberFormat="1" applyBorder="1" applyAlignment="1">
      <alignment horizontal="right" vertical="center"/>
    </xf>
    <xf numFmtId="0" fontId="4" fillId="0" borderId="32" xfId="0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49" fontId="0" fillId="0" borderId="23" xfId="0" applyNumberForma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49" fontId="0" fillId="0" borderId="25" xfId="0" applyNumberFormat="1" applyBorder="1" applyAlignment="1">
      <alignment horizontal="right" vertical="center"/>
    </xf>
    <xf numFmtId="0" fontId="0" fillId="0" borderId="26" xfId="0" applyFont="1" applyBorder="1" applyAlignment="1">
      <alignment horizontal="left" vertical="center"/>
    </xf>
    <xf numFmtId="49" fontId="0" fillId="0" borderId="13" xfId="0" applyNumberForma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49" fontId="0" fillId="0" borderId="14" xfId="0" applyNumberFormat="1" applyFont="1" applyBorder="1" applyAlignment="1">
      <alignment horizontal="left" vertical="center"/>
    </xf>
    <xf numFmtId="49" fontId="0" fillId="0" borderId="28" xfId="0" applyNumberFormat="1" applyBorder="1" applyAlignment="1">
      <alignment horizontal="left" vertical="center"/>
    </xf>
    <xf numFmtId="49" fontId="0" fillId="0" borderId="29" xfId="0" applyNumberFormat="1" applyBorder="1" applyAlignment="1">
      <alignment horizontal="left" vertical="center"/>
    </xf>
    <xf numFmtId="49" fontId="0" fillId="2" borderId="19" xfId="0" applyNumberFormat="1" applyFont="1" applyFill="1" applyBorder="1" applyAlignment="1">
      <alignment horizontal="center" vertical="center"/>
    </xf>
    <xf numFmtId="49" fontId="0" fillId="2" borderId="20" xfId="0" applyNumberFormat="1" applyFill="1" applyBorder="1" applyAlignment="1">
      <alignment horizontal="left" vertical="center" wrapText="1"/>
    </xf>
    <xf numFmtId="49" fontId="0" fillId="0" borderId="20" xfId="0" applyNumberForma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1" xfId="0" applyBorder="1"/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5" fillId="0" borderId="0" xfId="0" applyFont="1" applyBorder="1"/>
    <xf numFmtId="0" fontId="4" fillId="0" borderId="0" xfId="0" applyFont="1" applyBorder="1" applyAlignment="1">
      <alignment horizontal="center" vertical="center"/>
    </xf>
    <xf numFmtId="3" fontId="8" fillId="2" borderId="57" xfId="0" applyNumberFormat="1" applyFont="1" applyFill="1" applyBorder="1" applyAlignment="1">
      <alignment horizontal="right" vertical="center"/>
    </xf>
    <xf numFmtId="0" fontId="6" fillId="0" borderId="38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64" fontId="6" fillId="0" borderId="43" xfId="0" applyNumberFormat="1" applyFont="1" applyBorder="1" applyAlignment="1" applyProtection="1">
      <alignment vertical="center"/>
      <protection locked="0"/>
    </xf>
    <xf numFmtId="164" fontId="6" fillId="0" borderId="42" xfId="0" applyNumberFormat="1" applyFont="1" applyBorder="1" applyAlignment="1" applyProtection="1">
      <alignment vertical="center"/>
      <protection locked="0"/>
    </xf>
    <xf numFmtId="0" fontId="6" fillId="0" borderId="0" xfId="0" applyFont="1" applyProtection="1"/>
    <xf numFmtId="49" fontId="0" fillId="3" borderId="9" xfId="0" applyNumberFormat="1" applyFont="1" applyFill="1" applyBorder="1" applyAlignment="1" applyProtection="1">
      <alignment vertical="center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0E0E0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zoomScale="140" zoomScaleNormal="140" workbookViewId="0">
      <selection activeCell="B7" sqref="B7:E7"/>
    </sheetView>
  </sheetViews>
  <sheetFormatPr defaultColWidth="8.7109375" defaultRowHeight="12.75" x14ac:dyDescent="0.2"/>
  <cols>
    <col min="1" max="1" width="17.140625" customWidth="1"/>
    <col min="2" max="2" width="33.7109375" customWidth="1"/>
    <col min="3" max="3" width="8.140625" customWidth="1"/>
    <col min="4" max="4" width="13.28515625" customWidth="1"/>
    <col min="5" max="5" width="13.42578125" customWidth="1"/>
  </cols>
  <sheetData>
    <row r="1" spans="1:5" ht="28.5" customHeight="1" x14ac:dyDescent="0.2">
      <c r="A1" s="122" t="s">
        <v>0</v>
      </c>
      <c r="B1" s="122"/>
      <c r="C1" s="122"/>
      <c r="D1" s="122"/>
      <c r="E1" s="122"/>
    </row>
    <row r="2" spans="1:5" ht="12.75" customHeight="1" x14ac:dyDescent="0.2">
      <c r="A2" s="1" t="s">
        <v>242</v>
      </c>
      <c r="B2" s="123" t="s">
        <v>243</v>
      </c>
      <c r="C2" s="123"/>
      <c r="D2" s="123"/>
      <c r="E2" s="2" t="s">
        <v>1</v>
      </c>
    </row>
    <row r="3" spans="1:5" ht="12.75" customHeight="1" x14ac:dyDescent="0.2">
      <c r="A3" s="3"/>
      <c r="B3" s="124" t="s">
        <v>2</v>
      </c>
      <c r="C3" s="124"/>
      <c r="D3" s="124"/>
      <c r="E3" s="4" t="s">
        <v>247</v>
      </c>
    </row>
    <row r="4" spans="1:5" ht="12.75" customHeight="1" x14ac:dyDescent="0.2">
      <c r="A4" s="5" t="s">
        <v>3</v>
      </c>
      <c r="B4" s="119" t="s">
        <v>244</v>
      </c>
      <c r="C4" s="119"/>
      <c r="D4" s="119"/>
      <c r="E4" s="119"/>
    </row>
    <row r="5" spans="1:5" ht="12.75" customHeight="1" x14ac:dyDescent="0.2">
      <c r="A5" s="5" t="s">
        <v>4</v>
      </c>
      <c r="B5" s="119"/>
      <c r="C5" s="119"/>
      <c r="D5" s="119"/>
      <c r="E5" s="119"/>
    </row>
    <row r="6" spans="1:5" ht="12.75" customHeight="1" x14ac:dyDescent="0.2">
      <c r="A6" s="5" t="s">
        <v>5</v>
      </c>
      <c r="B6" s="119" t="s">
        <v>6</v>
      </c>
      <c r="C6" s="119"/>
      <c r="D6" s="119"/>
      <c r="E6" s="119"/>
    </row>
    <row r="7" spans="1:5" ht="12.75" customHeight="1" x14ac:dyDescent="0.2">
      <c r="A7" s="5" t="s">
        <v>7</v>
      </c>
      <c r="B7" s="119"/>
      <c r="C7" s="119"/>
      <c r="D7" s="119"/>
      <c r="E7" s="119"/>
    </row>
    <row r="8" spans="1:5" ht="12.75" customHeight="1" x14ac:dyDescent="0.2">
      <c r="A8" s="5" t="s">
        <v>8</v>
      </c>
      <c r="B8" s="191"/>
      <c r="C8" s="191"/>
      <c r="D8" s="191"/>
      <c r="E8" s="191"/>
    </row>
    <row r="9" spans="1:5" ht="28.5" customHeight="1" x14ac:dyDescent="0.2">
      <c r="A9" s="120" t="s">
        <v>9</v>
      </c>
      <c r="B9" s="120"/>
      <c r="C9" s="120"/>
      <c r="D9" s="120"/>
      <c r="E9" s="120"/>
    </row>
    <row r="10" spans="1:5" ht="37.5" customHeight="1" x14ac:dyDescent="0.2">
      <c r="A10" s="6" t="s">
        <v>10</v>
      </c>
      <c r="B10" s="7" t="s">
        <v>11</v>
      </c>
      <c r="C10" s="8" t="s">
        <v>12</v>
      </c>
      <c r="D10" s="9" t="s">
        <v>13</v>
      </c>
      <c r="E10" s="10" t="s">
        <v>14</v>
      </c>
    </row>
    <row r="11" spans="1:5" x14ac:dyDescent="0.2">
      <c r="A11" s="11" t="s">
        <v>15</v>
      </c>
      <c r="B11" s="12"/>
      <c r="C11" s="13"/>
      <c r="D11" s="14">
        <f>'KRYCÍ LIST'!E28</f>
        <v>0</v>
      </c>
      <c r="E11" s="15">
        <f>'KRYCÍ LIST'!H39</f>
        <v>0</v>
      </c>
    </row>
    <row r="12" spans="1:5" ht="19.5" customHeight="1" x14ac:dyDescent="0.2">
      <c r="A12" s="121" t="s">
        <v>16</v>
      </c>
      <c r="B12" s="121"/>
      <c r="C12" s="121"/>
      <c r="D12" s="16">
        <f>SUM(D11:D11)</f>
        <v>0</v>
      </c>
      <c r="E12" s="17">
        <f>SUM(E11:E11)</f>
        <v>0</v>
      </c>
    </row>
  </sheetData>
  <sheetProtection algorithmName="SHA-512" hashValue="S+Ho/RQtFiUDmYAgbRYX5M533Ja71fuksX8EfYi61gCDkFKd9xjQMXPz2ITypLenXdxme3vxJPBH193c/oebpQ==" saltValue="AxKVkE0UI9YaHQeuJzSgVQ==" spinCount="100000" sheet="1" objects="1" scenarios="1"/>
  <mergeCells count="10">
    <mergeCell ref="A1:E1"/>
    <mergeCell ref="B2:D2"/>
    <mergeCell ref="B3:D3"/>
    <mergeCell ref="B4:E4"/>
    <mergeCell ref="B5:E5"/>
    <mergeCell ref="B6:E6"/>
    <mergeCell ref="B7:E7"/>
    <mergeCell ref="B8:E8"/>
    <mergeCell ref="A9:E9"/>
    <mergeCell ref="A12:C12"/>
  </mergeCells>
  <printOptions horizontalCentered="1"/>
  <pageMargins left="0.39374999999999999" right="0.39374999999999999" top="0.59027777777777801" bottom="0.59027777777777801" header="0.511811023622047" footer="0.511811023622047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opLeftCell="A4" zoomScale="140" zoomScaleNormal="140" workbookViewId="0">
      <selection activeCell="I31" sqref="I31:M31"/>
    </sheetView>
  </sheetViews>
  <sheetFormatPr defaultColWidth="8.7109375" defaultRowHeight="12.75" x14ac:dyDescent="0.2"/>
  <cols>
    <col min="1" max="1" width="2.140625" customWidth="1"/>
    <col min="2" max="2" width="4.5703125" customWidth="1"/>
    <col min="3" max="3" width="4.28515625" customWidth="1"/>
    <col min="4" max="4" width="6.7109375" customWidth="1"/>
    <col min="5" max="5" width="6.42578125" customWidth="1"/>
    <col min="6" max="6" width="9.5703125" customWidth="1"/>
    <col min="7" max="7" width="12.28515625" customWidth="1"/>
    <col min="8" max="8" width="6.42578125" customWidth="1"/>
    <col min="9" max="9" width="2.42578125" customWidth="1"/>
    <col min="10" max="10" width="8.42578125" customWidth="1"/>
    <col min="11" max="11" width="11.85546875" customWidth="1"/>
    <col min="12" max="12" width="2.28515625" customWidth="1"/>
    <col min="13" max="13" width="13.5703125" customWidth="1"/>
  </cols>
  <sheetData>
    <row r="1" spans="1:13" ht="18" customHeight="1" x14ac:dyDescent="0.25">
      <c r="A1" s="172" t="s">
        <v>17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</row>
    <row r="2" spans="1:13" ht="9.75" customHeight="1" x14ac:dyDescent="0.2">
      <c r="A2" s="173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</row>
    <row r="3" spans="1:13" ht="12.75" customHeight="1" x14ac:dyDescent="0.2">
      <c r="A3" s="174" t="s">
        <v>242</v>
      </c>
      <c r="B3" s="174"/>
      <c r="C3" s="174"/>
      <c r="D3" s="174"/>
      <c r="E3" s="175" t="s">
        <v>243</v>
      </c>
      <c r="F3" s="175"/>
      <c r="G3" s="175"/>
      <c r="H3" s="175"/>
      <c r="I3" s="175"/>
      <c r="J3" s="175"/>
      <c r="K3" s="175" t="s">
        <v>18</v>
      </c>
      <c r="L3" s="175"/>
      <c r="M3" s="18" t="s">
        <v>19</v>
      </c>
    </row>
    <row r="4" spans="1:13" ht="12.75" customHeight="1" x14ac:dyDescent="0.2">
      <c r="A4" s="169" t="s">
        <v>15</v>
      </c>
      <c r="B4" s="169"/>
      <c r="C4" s="169"/>
      <c r="D4" s="169"/>
      <c r="E4" s="170"/>
      <c r="F4" s="170"/>
      <c r="G4" s="170"/>
      <c r="H4" s="170"/>
      <c r="I4" s="170"/>
      <c r="J4" s="170"/>
      <c r="K4" s="171"/>
      <c r="L4" s="171"/>
      <c r="M4" s="19" t="s">
        <v>20</v>
      </c>
    </row>
    <row r="5" spans="1:13" ht="12.75" customHeight="1" x14ac:dyDescent="0.2">
      <c r="A5" s="176" t="s">
        <v>21</v>
      </c>
      <c r="B5" s="176"/>
      <c r="C5" s="176"/>
      <c r="D5" s="176"/>
      <c r="E5" s="177"/>
      <c r="F5" s="177"/>
      <c r="G5" s="177"/>
      <c r="H5" s="177"/>
      <c r="I5" s="177"/>
      <c r="J5" s="177"/>
      <c r="K5" s="177" t="s">
        <v>22</v>
      </c>
      <c r="L5" s="177"/>
      <c r="M5" s="20" t="s">
        <v>23</v>
      </c>
    </row>
    <row r="6" spans="1:13" ht="12.75" customHeight="1" x14ac:dyDescent="0.2">
      <c r="A6" s="169"/>
      <c r="B6" s="169"/>
      <c r="C6" s="169"/>
      <c r="D6" s="169"/>
      <c r="E6" s="170" t="s">
        <v>2</v>
      </c>
      <c r="F6" s="170"/>
      <c r="G6" s="170"/>
      <c r="H6" s="170"/>
      <c r="I6" s="170"/>
      <c r="J6" s="170"/>
      <c r="K6" s="171"/>
      <c r="L6" s="171"/>
      <c r="M6" s="19"/>
    </row>
    <row r="7" spans="1:13" ht="12.75" customHeight="1" x14ac:dyDescent="0.2">
      <c r="A7" s="159" t="s">
        <v>4</v>
      </c>
      <c r="B7" s="159"/>
      <c r="C7" s="159"/>
      <c r="D7" s="160"/>
      <c r="E7" s="160"/>
      <c r="F7" s="160"/>
      <c r="G7" s="160"/>
      <c r="H7" s="161" t="s">
        <v>24</v>
      </c>
      <c r="I7" s="161"/>
      <c r="J7" s="161"/>
      <c r="K7" s="161"/>
      <c r="L7" s="161"/>
      <c r="M7" s="21"/>
    </row>
    <row r="8" spans="1:13" ht="12.75" customHeight="1" x14ac:dyDescent="0.2">
      <c r="A8" s="159" t="s">
        <v>5</v>
      </c>
      <c r="B8" s="159"/>
      <c r="C8" s="159"/>
      <c r="D8" s="160" t="s">
        <v>6</v>
      </c>
      <c r="E8" s="160"/>
      <c r="F8" s="160"/>
      <c r="G8" s="160"/>
      <c r="H8" s="161" t="s">
        <v>25</v>
      </c>
      <c r="I8" s="161"/>
      <c r="J8" s="161"/>
      <c r="K8" s="161"/>
      <c r="L8" s="161"/>
      <c r="M8" s="22" t="str">
        <f>IF(M7=0,"",E28/M7)</f>
        <v/>
      </c>
    </row>
    <row r="9" spans="1:13" ht="12.75" customHeight="1" x14ac:dyDescent="0.2">
      <c r="A9" s="159" t="s">
        <v>26</v>
      </c>
      <c r="B9" s="159"/>
      <c r="C9" s="159"/>
      <c r="D9" s="160"/>
      <c r="E9" s="160"/>
      <c r="F9" s="160"/>
      <c r="G9" s="160"/>
      <c r="H9" s="161" t="s">
        <v>27</v>
      </c>
      <c r="I9" s="161"/>
      <c r="J9" s="161"/>
      <c r="K9" s="162"/>
      <c r="L9" s="162"/>
      <c r="M9" s="162"/>
    </row>
    <row r="10" spans="1:13" ht="12.75" customHeight="1" x14ac:dyDescent="0.2">
      <c r="A10" s="163" t="s">
        <v>7</v>
      </c>
      <c r="B10" s="163"/>
      <c r="C10" s="163"/>
      <c r="D10" s="164"/>
      <c r="E10" s="164"/>
      <c r="F10" s="164"/>
      <c r="G10" s="164"/>
      <c r="H10" s="165" t="s">
        <v>8</v>
      </c>
      <c r="I10" s="165"/>
      <c r="J10" s="166"/>
      <c r="K10" s="166"/>
      <c r="L10" s="166"/>
      <c r="M10" s="166"/>
    </row>
    <row r="11" spans="1:13" ht="12.75" customHeight="1" x14ac:dyDescent="0.2">
      <c r="A11" s="167"/>
      <c r="B11" s="167"/>
      <c r="C11" s="167"/>
      <c r="D11" s="167"/>
      <c r="E11" s="167"/>
      <c r="F11" s="167"/>
      <c r="G11" s="167"/>
      <c r="H11" s="168"/>
      <c r="I11" s="168"/>
      <c r="J11" s="168"/>
      <c r="K11" s="168"/>
      <c r="L11" s="168"/>
      <c r="M11" s="168"/>
    </row>
    <row r="12" spans="1:13" ht="28.5" customHeight="1" x14ac:dyDescent="0.2">
      <c r="A12" s="155" t="s">
        <v>28</v>
      </c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</row>
    <row r="13" spans="1:13" ht="12.75" customHeight="1" x14ac:dyDescent="0.2">
      <c r="A13" s="156" t="s">
        <v>29</v>
      </c>
      <c r="B13" s="156"/>
      <c r="C13" s="156"/>
      <c r="D13" s="156"/>
      <c r="E13" s="156"/>
      <c r="F13" s="156"/>
      <c r="G13" s="152" t="s">
        <v>30</v>
      </c>
      <c r="H13" s="152"/>
      <c r="I13" s="152"/>
      <c r="J13" s="152"/>
      <c r="K13" s="152"/>
      <c r="L13" s="152"/>
      <c r="M13" s="152"/>
    </row>
    <row r="14" spans="1:13" ht="12.75" customHeight="1" x14ac:dyDescent="0.2">
      <c r="A14" s="157"/>
      <c r="B14" s="158" t="s">
        <v>31</v>
      </c>
      <c r="C14" s="158"/>
      <c r="D14" s="158"/>
      <c r="E14" s="127"/>
      <c r="F14" s="127"/>
      <c r="G14" s="125" t="s">
        <v>32</v>
      </c>
      <c r="H14" s="125"/>
      <c r="I14" s="125"/>
      <c r="J14" s="125"/>
      <c r="K14" s="23"/>
      <c r="L14" s="24" t="s">
        <v>33</v>
      </c>
      <c r="M14" s="25">
        <f>E20*K14/100</f>
        <v>0</v>
      </c>
    </row>
    <row r="15" spans="1:13" ht="12.75" customHeight="1" x14ac:dyDescent="0.2">
      <c r="A15" s="157"/>
      <c r="B15" s="158" t="s">
        <v>34</v>
      </c>
      <c r="C15" s="158"/>
      <c r="D15" s="158"/>
      <c r="E15" s="127"/>
      <c r="F15" s="127"/>
      <c r="G15" s="125" t="s">
        <v>35</v>
      </c>
      <c r="H15" s="125"/>
      <c r="I15" s="125"/>
      <c r="J15" s="125"/>
      <c r="K15" s="23"/>
      <c r="L15" s="24" t="s">
        <v>33</v>
      </c>
      <c r="M15" s="25">
        <f>E20*K15/100</f>
        <v>0</v>
      </c>
    </row>
    <row r="16" spans="1:13" ht="12.75" customHeight="1" x14ac:dyDescent="0.2">
      <c r="A16" s="26" t="s">
        <v>36</v>
      </c>
      <c r="B16" s="154" t="s">
        <v>37</v>
      </c>
      <c r="C16" s="154"/>
      <c r="D16" s="154"/>
      <c r="E16" s="127">
        <f>REKAPITULACE!E11</f>
        <v>0</v>
      </c>
      <c r="F16" s="127"/>
      <c r="G16" s="125" t="s">
        <v>38</v>
      </c>
      <c r="H16" s="125"/>
      <c r="I16" s="125"/>
      <c r="J16" s="125"/>
      <c r="K16" s="23"/>
      <c r="L16" s="24" t="s">
        <v>33</v>
      </c>
      <c r="M16" s="25">
        <f>E20*K16/100</f>
        <v>0</v>
      </c>
    </row>
    <row r="17" spans="1:13" ht="12.75" customHeight="1" x14ac:dyDescent="0.2">
      <c r="A17" s="26" t="s">
        <v>39</v>
      </c>
      <c r="B17" s="154" t="s">
        <v>40</v>
      </c>
      <c r="C17" s="154"/>
      <c r="D17" s="154"/>
      <c r="E17" s="127">
        <v>0</v>
      </c>
      <c r="F17" s="127"/>
      <c r="G17" s="125" t="s">
        <v>41</v>
      </c>
      <c r="H17" s="125"/>
      <c r="I17" s="125"/>
      <c r="J17" s="125"/>
      <c r="K17" s="23"/>
      <c r="L17" s="24" t="s">
        <v>33</v>
      </c>
      <c r="M17" s="25">
        <f>E20*K17/100</f>
        <v>0</v>
      </c>
    </row>
    <row r="18" spans="1:13" ht="12.75" customHeight="1" x14ac:dyDescent="0.2">
      <c r="A18" s="26" t="s">
        <v>42</v>
      </c>
      <c r="B18" s="154" t="s">
        <v>43</v>
      </c>
      <c r="C18" s="154"/>
      <c r="D18" s="154"/>
      <c r="E18" s="127">
        <f>REKAPITULACE!E15</f>
        <v>0</v>
      </c>
      <c r="F18" s="127"/>
      <c r="G18" s="125" t="s">
        <v>44</v>
      </c>
      <c r="H18" s="125"/>
      <c r="I18" s="125"/>
      <c r="J18" s="125"/>
      <c r="K18" s="23"/>
      <c r="L18" s="24" t="s">
        <v>33</v>
      </c>
      <c r="M18" s="25">
        <f>E20*K18/100</f>
        <v>0</v>
      </c>
    </row>
    <row r="19" spans="1:13" ht="12.75" customHeight="1" x14ac:dyDescent="0.2">
      <c r="A19" s="26" t="s">
        <v>45</v>
      </c>
      <c r="B19" s="154" t="s">
        <v>46</v>
      </c>
      <c r="C19" s="154"/>
      <c r="D19" s="154"/>
      <c r="E19" s="127">
        <f>REKAPITULACE!E19</f>
        <v>0</v>
      </c>
      <c r="F19" s="127"/>
      <c r="G19" s="125" t="s">
        <v>47</v>
      </c>
      <c r="H19" s="125"/>
      <c r="I19" s="125"/>
      <c r="J19" s="125"/>
      <c r="K19" s="23"/>
      <c r="L19" s="24" t="s">
        <v>33</v>
      </c>
      <c r="M19" s="25">
        <f>E20*K19/100</f>
        <v>0</v>
      </c>
    </row>
    <row r="20" spans="1:13" ht="12.75" customHeight="1" x14ac:dyDescent="0.2">
      <c r="A20" s="125" t="s">
        <v>48</v>
      </c>
      <c r="B20" s="125"/>
      <c r="C20" s="125"/>
      <c r="D20" s="125"/>
      <c r="E20" s="127">
        <f>SUM(E16:E19)</f>
        <v>0</v>
      </c>
      <c r="F20" s="127"/>
      <c r="G20" s="125" t="s">
        <v>49</v>
      </c>
      <c r="H20" s="125"/>
      <c r="I20" s="125"/>
      <c r="J20" s="125"/>
      <c r="K20" s="23"/>
      <c r="L20" s="24" t="s">
        <v>33</v>
      </c>
      <c r="M20" s="25">
        <f>E20*K20/100</f>
        <v>0</v>
      </c>
    </row>
    <row r="21" spans="1:13" ht="12.75" customHeight="1" x14ac:dyDescent="0.2">
      <c r="A21" s="125" t="s">
        <v>50</v>
      </c>
      <c r="B21" s="125"/>
      <c r="C21" s="125"/>
      <c r="D21" s="125"/>
      <c r="E21" s="127">
        <v>0</v>
      </c>
      <c r="F21" s="127"/>
      <c r="G21" s="125" t="s">
        <v>51</v>
      </c>
      <c r="H21" s="125"/>
      <c r="I21" s="125"/>
      <c r="J21" s="125"/>
      <c r="K21" s="23"/>
      <c r="L21" s="24" t="s">
        <v>33</v>
      </c>
      <c r="M21" s="25">
        <f>E20*K21/100</f>
        <v>0</v>
      </c>
    </row>
    <row r="22" spans="1:13" ht="12.75" customHeight="1" x14ac:dyDescent="0.2">
      <c r="A22" s="125" t="s">
        <v>52</v>
      </c>
      <c r="B22" s="125"/>
      <c r="C22" s="125"/>
      <c r="D22" s="125"/>
      <c r="E22" s="127">
        <v>0</v>
      </c>
      <c r="F22" s="127"/>
      <c r="G22" s="125" t="s">
        <v>53</v>
      </c>
      <c r="H22" s="125"/>
      <c r="I22" s="125"/>
      <c r="J22" s="125"/>
      <c r="K22" s="23"/>
      <c r="L22" s="24" t="s">
        <v>33</v>
      </c>
      <c r="M22" s="25">
        <f>E20*K22/100</f>
        <v>0</v>
      </c>
    </row>
    <row r="23" spans="1:13" ht="12.75" customHeight="1" x14ac:dyDescent="0.2">
      <c r="A23" s="125" t="s">
        <v>54</v>
      </c>
      <c r="B23" s="125"/>
      <c r="C23" s="125"/>
      <c r="D23" s="125"/>
      <c r="E23" s="127">
        <v>0</v>
      </c>
      <c r="F23" s="127"/>
      <c r="G23" s="144"/>
      <c r="H23" s="144"/>
      <c r="I23" s="144"/>
      <c r="J23" s="144"/>
      <c r="K23" s="27"/>
      <c r="L23" s="28" t="s">
        <v>33</v>
      </c>
      <c r="M23" s="29">
        <f>E20*K23/100</f>
        <v>0</v>
      </c>
    </row>
    <row r="24" spans="1:13" ht="12.75" customHeight="1" x14ac:dyDescent="0.2">
      <c r="A24" s="153" t="s">
        <v>55</v>
      </c>
      <c r="B24" s="153"/>
      <c r="C24" s="153"/>
      <c r="D24" s="153"/>
      <c r="E24" s="127">
        <f>SUM(E20:E23)</f>
        <v>0</v>
      </c>
      <c r="F24" s="127"/>
      <c r="G24" s="152" t="s">
        <v>56</v>
      </c>
      <c r="H24" s="152"/>
      <c r="I24" s="152"/>
      <c r="J24" s="152"/>
      <c r="K24" s="152"/>
      <c r="L24" s="152"/>
      <c r="M24" s="152"/>
    </row>
    <row r="25" spans="1:13" ht="12.75" customHeight="1" x14ac:dyDescent="0.2">
      <c r="A25" s="125" t="s">
        <v>57</v>
      </c>
      <c r="B25" s="125"/>
      <c r="C25" s="125"/>
      <c r="D25" s="125"/>
      <c r="E25" s="127">
        <f>SUM(M14:M23)</f>
        <v>0</v>
      </c>
      <c r="F25" s="127"/>
      <c r="G25" s="125"/>
      <c r="H25" s="125"/>
      <c r="I25" s="125"/>
      <c r="J25" s="125"/>
      <c r="K25" s="23"/>
      <c r="L25" s="24" t="s">
        <v>33</v>
      </c>
      <c r="M25" s="25">
        <f>E20*K25/100</f>
        <v>0</v>
      </c>
    </row>
    <row r="26" spans="1:13" ht="12.75" customHeight="1" x14ac:dyDescent="0.2">
      <c r="A26" s="125" t="s">
        <v>58</v>
      </c>
      <c r="B26" s="125"/>
      <c r="C26" s="125"/>
      <c r="D26" s="125"/>
      <c r="E26" s="127">
        <f>SUM(M25:M26)</f>
        <v>0</v>
      </c>
      <c r="F26" s="127"/>
      <c r="G26" s="144"/>
      <c r="H26" s="144"/>
      <c r="I26" s="144"/>
      <c r="J26" s="144"/>
      <c r="K26" s="27"/>
      <c r="L26" s="28" t="s">
        <v>33</v>
      </c>
      <c r="M26" s="29">
        <f>E20*K26/100</f>
        <v>0</v>
      </c>
    </row>
    <row r="27" spans="1:13" ht="12.75" customHeight="1" x14ac:dyDescent="0.2">
      <c r="A27" s="144" t="s">
        <v>59</v>
      </c>
      <c r="B27" s="144"/>
      <c r="C27" s="144"/>
      <c r="D27" s="144"/>
      <c r="E27" s="151">
        <f>SUM(M28:M28)</f>
        <v>0</v>
      </c>
      <c r="F27" s="151"/>
      <c r="G27" s="152" t="s">
        <v>60</v>
      </c>
      <c r="H27" s="152"/>
      <c r="I27" s="152"/>
      <c r="J27" s="152"/>
      <c r="K27" s="152"/>
      <c r="L27" s="152"/>
      <c r="M27" s="152"/>
    </row>
    <row r="28" spans="1:13" ht="12.75" customHeight="1" x14ac:dyDescent="0.2">
      <c r="A28" s="142" t="s">
        <v>61</v>
      </c>
      <c r="B28" s="142"/>
      <c r="C28" s="142"/>
      <c r="D28" s="142"/>
      <c r="E28" s="143">
        <f>SUM(E24:E27)</f>
        <v>0</v>
      </c>
      <c r="F28" s="143"/>
      <c r="G28" s="144"/>
      <c r="H28" s="144"/>
      <c r="I28" s="144"/>
      <c r="J28" s="144"/>
      <c r="K28" s="27"/>
      <c r="L28" s="28" t="s">
        <v>33</v>
      </c>
      <c r="M28" s="29">
        <f>E20*K28/100</f>
        <v>0</v>
      </c>
    </row>
    <row r="29" spans="1:13" s="30" customFormat="1" ht="12.75" customHeight="1" x14ac:dyDescent="0.2">
      <c r="A29" s="145"/>
      <c r="B29" s="145"/>
      <c r="C29" s="145"/>
      <c r="D29" s="145"/>
      <c r="E29" s="146"/>
      <c r="F29" s="146"/>
      <c r="G29" s="146"/>
      <c r="H29" s="147"/>
      <c r="I29" s="147"/>
      <c r="J29" s="147"/>
      <c r="K29" s="147"/>
      <c r="L29" s="147"/>
      <c r="M29" s="147"/>
    </row>
    <row r="30" spans="1:13" ht="12.75" customHeight="1" x14ac:dyDescent="0.2">
      <c r="A30" s="148"/>
      <c r="B30" s="148"/>
      <c r="C30" s="148"/>
      <c r="D30" s="148"/>
      <c r="E30" s="31"/>
      <c r="F30" s="149"/>
      <c r="G30" s="149"/>
      <c r="H30" s="31"/>
      <c r="I30" s="150"/>
      <c r="J30" s="150"/>
      <c r="K30" s="150"/>
      <c r="L30" s="150"/>
      <c r="M30" s="150"/>
    </row>
    <row r="31" spans="1:13" ht="12.75" customHeight="1" x14ac:dyDescent="0.2">
      <c r="A31" s="134"/>
      <c r="B31" s="134"/>
      <c r="C31" s="135"/>
      <c r="D31" s="135"/>
      <c r="E31" s="31"/>
      <c r="F31" s="135"/>
      <c r="G31" s="135"/>
      <c r="H31" s="31"/>
      <c r="I31" s="136"/>
      <c r="J31" s="136"/>
      <c r="K31" s="136"/>
      <c r="L31" s="136"/>
      <c r="M31" s="136"/>
    </row>
    <row r="32" spans="1:13" ht="12.75" customHeight="1" x14ac:dyDescent="0.2">
      <c r="A32" s="137"/>
      <c r="B32" s="137"/>
      <c r="C32" s="137"/>
      <c r="D32" s="137"/>
      <c r="E32" s="138"/>
      <c r="F32" s="138"/>
      <c r="G32" s="138"/>
      <c r="H32" s="139"/>
      <c r="I32" s="139"/>
      <c r="J32" s="139"/>
      <c r="K32" s="139"/>
      <c r="L32" s="139"/>
      <c r="M32" s="139"/>
    </row>
    <row r="33" spans="1:13" x14ac:dyDescent="0.2">
      <c r="A33" s="137"/>
      <c r="B33" s="137"/>
      <c r="C33" s="137"/>
      <c r="D33" s="137"/>
      <c r="E33" s="140"/>
      <c r="F33" s="140"/>
      <c r="G33" s="140"/>
      <c r="H33" s="141"/>
      <c r="I33" s="141"/>
      <c r="J33" s="141"/>
      <c r="K33" s="141"/>
      <c r="L33" s="141"/>
      <c r="M33" s="141"/>
    </row>
    <row r="34" spans="1:13" ht="56.25" customHeight="1" x14ac:dyDescent="0.2">
      <c r="A34" s="137"/>
      <c r="B34" s="137"/>
      <c r="C34" s="137"/>
      <c r="D34" s="137"/>
      <c r="E34" s="140"/>
      <c r="F34" s="140"/>
      <c r="G34" s="140"/>
      <c r="H34" s="141"/>
      <c r="I34" s="141"/>
      <c r="J34" s="141"/>
      <c r="K34" s="141"/>
      <c r="L34" s="141"/>
      <c r="M34" s="141"/>
    </row>
    <row r="35" spans="1:13" ht="12.75" customHeight="1" x14ac:dyDescent="0.2">
      <c r="A35" s="131" t="s">
        <v>62</v>
      </c>
      <c r="B35" s="131"/>
      <c r="C35" s="131"/>
      <c r="D35" s="131"/>
      <c r="E35" s="132">
        <v>21</v>
      </c>
      <c r="F35" s="132"/>
      <c r="G35" s="32" t="s">
        <v>63</v>
      </c>
      <c r="H35" s="133">
        <f>E28-H37</f>
        <v>0</v>
      </c>
      <c r="I35" s="133"/>
      <c r="J35" s="133"/>
      <c r="K35" s="133"/>
      <c r="L35" s="133"/>
      <c r="M35" s="33" t="s">
        <v>64</v>
      </c>
    </row>
    <row r="36" spans="1:13" ht="12.75" customHeight="1" x14ac:dyDescent="0.2">
      <c r="A36" s="125" t="s">
        <v>65</v>
      </c>
      <c r="B36" s="125"/>
      <c r="C36" s="125"/>
      <c r="D36" s="125"/>
      <c r="E36" s="126">
        <v>21</v>
      </c>
      <c r="F36" s="126"/>
      <c r="G36" s="34" t="s">
        <v>63</v>
      </c>
      <c r="H36" s="127">
        <f>H35*E36/100</f>
        <v>0</v>
      </c>
      <c r="I36" s="127"/>
      <c r="J36" s="127"/>
      <c r="K36" s="127"/>
      <c r="L36" s="127"/>
      <c r="M36" s="35" t="s">
        <v>64</v>
      </c>
    </row>
    <row r="37" spans="1:13" ht="12.75" customHeight="1" x14ac:dyDescent="0.2">
      <c r="A37" s="125" t="s">
        <v>62</v>
      </c>
      <c r="B37" s="125"/>
      <c r="C37" s="125"/>
      <c r="D37" s="125"/>
      <c r="E37" s="126">
        <v>15</v>
      </c>
      <c r="F37" s="126"/>
      <c r="G37" s="34" t="s">
        <v>63</v>
      </c>
      <c r="H37" s="127">
        <v>0</v>
      </c>
      <c r="I37" s="127"/>
      <c r="J37" s="127"/>
      <c r="K37" s="127"/>
      <c r="L37" s="127"/>
      <c r="M37" s="35" t="s">
        <v>64</v>
      </c>
    </row>
    <row r="38" spans="1:13" ht="12.75" customHeight="1" x14ac:dyDescent="0.2">
      <c r="A38" s="125" t="s">
        <v>65</v>
      </c>
      <c r="B38" s="125"/>
      <c r="C38" s="125"/>
      <c r="D38" s="125"/>
      <c r="E38" s="126">
        <v>15</v>
      </c>
      <c r="F38" s="126"/>
      <c r="G38" s="34" t="s">
        <v>63</v>
      </c>
      <c r="H38" s="127">
        <f>H37*E38/100</f>
        <v>0</v>
      </c>
      <c r="I38" s="127"/>
      <c r="J38" s="127"/>
      <c r="K38" s="127"/>
      <c r="L38" s="127"/>
      <c r="M38" s="35" t="s">
        <v>64</v>
      </c>
    </row>
    <row r="39" spans="1:13" s="37" customFormat="1" ht="19.5" customHeight="1" x14ac:dyDescent="0.25">
      <c r="A39" s="128" t="s">
        <v>66</v>
      </c>
      <c r="B39" s="128"/>
      <c r="C39" s="128"/>
      <c r="D39" s="128"/>
      <c r="E39" s="128"/>
      <c r="F39" s="128"/>
      <c r="G39" s="128"/>
      <c r="H39" s="129">
        <f>SUM(H35:H38)</f>
        <v>0</v>
      </c>
      <c r="I39" s="129"/>
      <c r="J39" s="129"/>
      <c r="K39" s="129"/>
      <c r="L39" s="129"/>
      <c r="M39" s="36" t="s">
        <v>64</v>
      </c>
    </row>
    <row r="40" spans="1:13" ht="12.75" customHeight="1" x14ac:dyDescent="0.2"/>
    <row r="41" spans="1:13" ht="12.75" customHeight="1" x14ac:dyDescent="0.2">
      <c r="A41" s="130" t="s">
        <v>67</v>
      </c>
      <c r="B41" s="130"/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</row>
  </sheetData>
  <sheetProtection algorithmName="SHA-512" hashValue="LmYJn8lA2Ib2pqHCesT8/pZ1/d9t7RdHmO2JeG+xR0raJOWancj9hUyRj+aoaQ1MC6btKjEFDcdZXcj/Abc3Iw==" saltValue="hZsKyeyLu5FmYz0l7K3J0A==" spinCount="100000" sheet="1" objects="1" scenarios="1"/>
  <mergeCells count="110">
    <mergeCell ref="A1:M1"/>
    <mergeCell ref="A2:M2"/>
    <mergeCell ref="A3:D3"/>
    <mergeCell ref="E3:J3"/>
    <mergeCell ref="K3:L3"/>
    <mergeCell ref="A4:D4"/>
    <mergeCell ref="E4:J4"/>
    <mergeCell ref="K4:L4"/>
    <mergeCell ref="A5:D5"/>
    <mergeCell ref="E5:J5"/>
    <mergeCell ref="K5:L5"/>
    <mergeCell ref="A6:D6"/>
    <mergeCell ref="E6:J6"/>
    <mergeCell ref="K6:L6"/>
    <mergeCell ref="A7:C7"/>
    <mergeCell ref="D7:G7"/>
    <mergeCell ref="H7:L7"/>
    <mergeCell ref="A8:C8"/>
    <mergeCell ref="D8:G8"/>
    <mergeCell ref="H8:L8"/>
    <mergeCell ref="A9:C9"/>
    <mergeCell ref="D9:G9"/>
    <mergeCell ref="H9:J9"/>
    <mergeCell ref="K9:M9"/>
    <mergeCell ref="A10:C10"/>
    <mergeCell ref="D10:G10"/>
    <mergeCell ref="H10:I10"/>
    <mergeCell ref="J10:M10"/>
    <mergeCell ref="A11:G11"/>
    <mergeCell ref="H11:M11"/>
    <mergeCell ref="A12:M12"/>
    <mergeCell ref="A13:F13"/>
    <mergeCell ref="G13:M13"/>
    <mergeCell ref="A14:A15"/>
    <mergeCell ref="B14:D14"/>
    <mergeCell ref="E14:F14"/>
    <mergeCell ref="G14:J14"/>
    <mergeCell ref="B15:D15"/>
    <mergeCell ref="E15:F15"/>
    <mergeCell ref="G15:J15"/>
    <mergeCell ref="B16:D16"/>
    <mergeCell ref="E16:F16"/>
    <mergeCell ref="G16:J16"/>
    <mergeCell ref="B17:D17"/>
    <mergeCell ref="E17:F17"/>
    <mergeCell ref="G17:J17"/>
    <mergeCell ref="B18:D18"/>
    <mergeCell ref="E18:F18"/>
    <mergeCell ref="G18:J18"/>
    <mergeCell ref="B19:D19"/>
    <mergeCell ref="E19:F19"/>
    <mergeCell ref="G19:J19"/>
    <mergeCell ref="A20:D20"/>
    <mergeCell ref="E20:F20"/>
    <mergeCell ref="G20:J20"/>
    <mergeCell ref="A21:D21"/>
    <mergeCell ref="E21:F21"/>
    <mergeCell ref="G21:J21"/>
    <mergeCell ref="A22:D22"/>
    <mergeCell ref="E22:F22"/>
    <mergeCell ref="G22:J22"/>
    <mergeCell ref="A23:D23"/>
    <mergeCell ref="E23:F23"/>
    <mergeCell ref="G23:J23"/>
    <mergeCell ref="A24:D24"/>
    <mergeCell ref="E24:F24"/>
    <mergeCell ref="G24:M24"/>
    <mergeCell ref="A25:D25"/>
    <mergeCell ref="E25:F25"/>
    <mergeCell ref="G25:J25"/>
    <mergeCell ref="A26:D26"/>
    <mergeCell ref="E26:F26"/>
    <mergeCell ref="G26:J26"/>
    <mergeCell ref="A27:D27"/>
    <mergeCell ref="E27:F27"/>
    <mergeCell ref="G27:M27"/>
    <mergeCell ref="A28:D28"/>
    <mergeCell ref="E28:F28"/>
    <mergeCell ref="G28:J28"/>
    <mergeCell ref="A29:D29"/>
    <mergeCell ref="E29:G29"/>
    <mergeCell ref="H29:M29"/>
    <mergeCell ref="A30:D30"/>
    <mergeCell ref="F30:G30"/>
    <mergeCell ref="I30:M30"/>
    <mergeCell ref="A31:B31"/>
    <mergeCell ref="C31:D31"/>
    <mergeCell ref="F31:G31"/>
    <mergeCell ref="I31:M31"/>
    <mergeCell ref="A32:D32"/>
    <mergeCell ref="E32:G32"/>
    <mergeCell ref="H32:M32"/>
    <mergeCell ref="A33:D34"/>
    <mergeCell ref="E33:G34"/>
    <mergeCell ref="H33:M34"/>
    <mergeCell ref="A38:D38"/>
    <mergeCell ref="E38:F38"/>
    <mergeCell ref="H38:L38"/>
    <mergeCell ref="A39:G39"/>
    <mergeCell ref="H39:L39"/>
    <mergeCell ref="A41:M41"/>
    <mergeCell ref="A35:D35"/>
    <mergeCell ref="E35:F35"/>
    <mergeCell ref="H35:L35"/>
    <mergeCell ref="A36:D36"/>
    <mergeCell ref="E36:F36"/>
    <mergeCell ref="H36:L36"/>
    <mergeCell ref="A37:D37"/>
    <mergeCell ref="E37:F37"/>
    <mergeCell ref="H37:L37"/>
  </mergeCells>
  <printOptions horizontalCentered="1"/>
  <pageMargins left="0.39374999999999999" right="0.39374999999999999" top="0.59027777777777801" bottom="0.59027777777777801" header="0.511811023622047" footer="0.511811023622047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zoomScale="140" zoomScaleNormal="140" workbookViewId="0">
      <selection activeCell="B9" sqref="B9"/>
    </sheetView>
  </sheetViews>
  <sheetFormatPr defaultColWidth="8.7109375" defaultRowHeight="12.75" x14ac:dyDescent="0.2"/>
  <cols>
    <col min="1" max="1" width="3.85546875" customWidth="1"/>
    <col min="2" max="2" width="45.28515625" customWidth="1"/>
    <col min="3" max="5" width="10.7109375" customWidth="1"/>
  </cols>
  <sheetData>
    <row r="1" spans="1:5" s="38" customFormat="1" ht="9.75" x14ac:dyDescent="0.2">
      <c r="A1" s="181" t="s">
        <v>68</v>
      </c>
      <c r="B1" s="181"/>
      <c r="C1" s="181"/>
      <c r="D1" s="181" t="s">
        <v>69</v>
      </c>
      <c r="E1" s="181"/>
    </row>
    <row r="2" spans="1:5" s="38" customFormat="1" ht="9.75" x14ac:dyDescent="0.2">
      <c r="A2" s="181" t="s">
        <v>245</v>
      </c>
      <c r="B2" s="181"/>
      <c r="C2" s="181"/>
      <c r="D2" s="181" t="s">
        <v>246</v>
      </c>
      <c r="E2" s="181"/>
    </row>
    <row r="3" spans="1:5" s="39" customFormat="1" ht="9.75" x14ac:dyDescent="0.2">
      <c r="D3" s="190"/>
    </row>
    <row r="4" spans="1:5" s="30" customFormat="1" x14ac:dyDescent="0.2">
      <c r="A4" s="182" t="s">
        <v>70</v>
      </c>
      <c r="B4" s="182"/>
      <c r="C4" s="182"/>
      <c r="D4" s="182"/>
      <c r="E4" s="182"/>
    </row>
    <row r="5" spans="1:5" s="39" customFormat="1" ht="9.75" x14ac:dyDescent="0.2"/>
    <row r="6" spans="1:5" s="39" customFormat="1" ht="9.75" customHeight="1" x14ac:dyDescent="0.2">
      <c r="A6" s="178" t="s">
        <v>71</v>
      </c>
      <c r="B6" s="179" t="s">
        <v>72</v>
      </c>
      <c r="C6" s="180" t="s">
        <v>73</v>
      </c>
      <c r="D6" s="180"/>
      <c r="E6" s="180"/>
    </row>
    <row r="7" spans="1:5" s="39" customFormat="1" ht="9.75" customHeight="1" x14ac:dyDescent="0.2">
      <c r="A7" s="178"/>
      <c r="B7" s="179"/>
      <c r="C7" s="40" t="s">
        <v>74</v>
      </c>
      <c r="D7" s="41" t="s">
        <v>75</v>
      </c>
      <c r="E7" s="42" t="s">
        <v>76</v>
      </c>
    </row>
    <row r="8" spans="1:5" s="47" customFormat="1" ht="11.25" x14ac:dyDescent="0.2">
      <c r="A8" s="43"/>
      <c r="B8" s="44" t="s">
        <v>77</v>
      </c>
      <c r="C8" s="45"/>
      <c r="D8" s="45"/>
      <c r="E8" s="46"/>
    </row>
    <row r="9" spans="1:5" s="47" customFormat="1" ht="11.25" x14ac:dyDescent="0.2">
      <c r="A9" s="48">
        <v>1</v>
      </c>
      <c r="B9" s="49" t="s">
        <v>78</v>
      </c>
      <c r="C9" s="50">
        <f>ROZPOČET!G62</f>
        <v>0</v>
      </c>
      <c r="D9" s="50">
        <f>ROZPOČET!I62</f>
        <v>0</v>
      </c>
      <c r="E9" s="51">
        <f>C9+D9</f>
        <v>0</v>
      </c>
    </row>
    <row r="10" spans="1:5" s="47" customFormat="1" ht="11.25" x14ac:dyDescent="0.2">
      <c r="A10" s="52">
        <v>96</v>
      </c>
      <c r="B10" s="53" t="s">
        <v>79</v>
      </c>
      <c r="C10" s="54">
        <f>ROZPOČET!G66</f>
        <v>0</v>
      </c>
      <c r="D10" s="54">
        <f>ROZPOČET!I66</f>
        <v>0</v>
      </c>
      <c r="E10" s="55">
        <f>C10+D10</f>
        <v>0</v>
      </c>
    </row>
    <row r="11" spans="1:5" s="47" customFormat="1" ht="11.25" x14ac:dyDescent="0.2">
      <c r="A11" s="56"/>
      <c r="B11" s="57" t="s">
        <v>80</v>
      </c>
      <c r="C11" s="58">
        <f>SUM(C9:C10)</f>
        <v>0</v>
      </c>
      <c r="D11" s="58">
        <f>SUM(D9:D10)</f>
        <v>0</v>
      </c>
      <c r="E11" s="59">
        <f>SUM(E9:E10)</f>
        <v>0</v>
      </c>
    </row>
    <row r="12" spans="1:5" s="39" customFormat="1" ht="9.75" x14ac:dyDescent="0.2"/>
    <row r="13" spans="1:5" s="47" customFormat="1" ht="11.25" x14ac:dyDescent="0.2">
      <c r="A13" s="43"/>
      <c r="B13" s="44" t="s">
        <v>81</v>
      </c>
      <c r="C13" s="45"/>
      <c r="D13" s="45"/>
      <c r="E13" s="46"/>
    </row>
    <row r="14" spans="1:5" s="47" customFormat="1" ht="11.25" x14ac:dyDescent="0.2">
      <c r="A14" s="48">
        <v>720</v>
      </c>
      <c r="B14" s="49" t="s">
        <v>82</v>
      </c>
      <c r="C14" s="50">
        <f>ROZPOČET!G80</f>
        <v>0</v>
      </c>
      <c r="D14" s="50">
        <f>ROZPOČET!I80</f>
        <v>0</v>
      </c>
      <c r="E14" s="51">
        <f>C14+D14</f>
        <v>0</v>
      </c>
    </row>
    <row r="15" spans="1:5" s="47" customFormat="1" ht="11.25" x14ac:dyDescent="0.2">
      <c r="A15" s="56"/>
      <c r="B15" s="57" t="s">
        <v>83</v>
      </c>
      <c r="C15" s="58">
        <f>SUM(C14:C14)</f>
        <v>0</v>
      </c>
      <c r="D15" s="58">
        <f>SUM(D14:D14)</f>
        <v>0</v>
      </c>
      <c r="E15" s="59">
        <f>SUM(E14:E14)</f>
        <v>0</v>
      </c>
    </row>
    <row r="16" spans="1:5" s="39" customFormat="1" ht="9.75" x14ac:dyDescent="0.2"/>
    <row r="17" spans="1:5" s="47" customFormat="1" ht="11.25" x14ac:dyDescent="0.2">
      <c r="A17" s="43"/>
      <c r="B17" s="44" t="s">
        <v>84</v>
      </c>
      <c r="C17" s="45"/>
      <c r="D17" s="45"/>
      <c r="E17" s="46"/>
    </row>
    <row r="18" spans="1:5" s="47" customFormat="1" ht="11.25" x14ac:dyDescent="0.2">
      <c r="A18" s="48" t="s">
        <v>85</v>
      </c>
      <c r="B18" s="49" t="s">
        <v>86</v>
      </c>
      <c r="C18" s="50">
        <f>ROZPOČET!G89</f>
        <v>0</v>
      </c>
      <c r="D18" s="50">
        <f>ROZPOČET!I89</f>
        <v>0</v>
      </c>
      <c r="E18" s="51">
        <f>C18+D18</f>
        <v>0</v>
      </c>
    </row>
    <row r="19" spans="1:5" s="47" customFormat="1" ht="11.25" x14ac:dyDescent="0.2">
      <c r="A19" s="56"/>
      <c r="B19" s="57" t="s">
        <v>87</v>
      </c>
      <c r="C19" s="58">
        <f>SUM(C18:C18)</f>
        <v>0</v>
      </c>
      <c r="D19" s="58">
        <f>SUM(D18:D18)</f>
        <v>0</v>
      </c>
      <c r="E19" s="59">
        <f>SUM(E18:E18)</f>
        <v>0</v>
      </c>
    </row>
    <row r="20" spans="1:5" s="39" customFormat="1" ht="9.75" x14ac:dyDescent="0.2"/>
    <row r="21" spans="1:5" s="47" customFormat="1" ht="11.25" x14ac:dyDescent="0.2">
      <c r="A21" s="60"/>
      <c r="B21" s="61" t="s">
        <v>88</v>
      </c>
      <c r="C21" s="62">
        <f>C11+C15+C19</f>
        <v>0</v>
      </c>
      <c r="D21" s="62">
        <f>D11+D15+D19</f>
        <v>0</v>
      </c>
      <c r="E21" s="63">
        <f>E11+E15+E19</f>
        <v>0</v>
      </c>
    </row>
  </sheetData>
  <sheetProtection algorithmName="SHA-512" hashValue="0at1jHZcz8GZNXGO7znFTC7xTJpuj83H+L8WJdYAVwxfFdF6cgXmqzlMytGOu8ARCTzJalK1xz1JzARB1igL+w==" saltValue="PgUVclcnJnEVipYiWBxoSA==" spinCount="100000" sheet="1" objects="1" scenarios="1"/>
  <mergeCells count="8">
    <mergeCell ref="A6:A7"/>
    <mergeCell ref="B6:B7"/>
    <mergeCell ref="C6:E6"/>
    <mergeCell ref="A1:C1"/>
    <mergeCell ref="D1:E1"/>
    <mergeCell ref="A2:C2"/>
    <mergeCell ref="D2:E2"/>
    <mergeCell ref="A4:E4"/>
  </mergeCells>
  <printOptions horizontalCentered="1"/>
  <pageMargins left="0.39374999999999999" right="0.39374999999999999" top="0.59027777777777801" bottom="0.59027777777777801" header="0.511811023622047" footer="0.511811023622047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1"/>
  <sheetViews>
    <sheetView tabSelected="1" zoomScale="140" zoomScaleNormal="140" workbookViewId="0">
      <selection activeCell="F66" sqref="F66"/>
    </sheetView>
  </sheetViews>
  <sheetFormatPr defaultColWidth="8.7109375" defaultRowHeight="12.75" x14ac:dyDescent="0.2"/>
  <cols>
    <col min="1" max="1" width="3.7109375" customWidth="1"/>
    <col min="2" max="2" width="11.140625" customWidth="1"/>
    <col min="3" max="3" width="43.42578125" customWidth="1"/>
    <col min="4" max="4" width="4.42578125" customWidth="1"/>
    <col min="5" max="5" width="8.7109375" customWidth="1"/>
    <col min="6" max="9" width="10.7109375" customWidth="1"/>
  </cols>
  <sheetData>
    <row r="1" spans="1:9" s="38" customFormat="1" ht="9.75" x14ac:dyDescent="0.2">
      <c r="A1" s="181" t="s">
        <v>68</v>
      </c>
      <c r="B1" s="181"/>
      <c r="C1" s="181"/>
      <c r="D1" s="181"/>
      <c r="E1" s="181"/>
      <c r="F1" s="181"/>
      <c r="G1" s="181"/>
      <c r="H1" s="181" t="s">
        <v>69</v>
      </c>
      <c r="I1" s="181"/>
    </row>
    <row r="2" spans="1:9" s="38" customFormat="1" ht="9.75" x14ac:dyDescent="0.2">
      <c r="A2" s="181" t="s">
        <v>245</v>
      </c>
      <c r="B2" s="181"/>
      <c r="C2" s="181"/>
      <c r="D2" s="181"/>
      <c r="E2" s="181"/>
      <c r="F2" s="181"/>
      <c r="G2" s="181"/>
      <c r="H2" s="181" t="s">
        <v>246</v>
      </c>
      <c r="I2" s="181"/>
    </row>
    <row r="3" spans="1:9" s="39" customFormat="1" ht="9.75" x14ac:dyDescent="0.2"/>
    <row r="4" spans="1:9" x14ac:dyDescent="0.2">
      <c r="A4" s="182" t="s">
        <v>89</v>
      </c>
      <c r="B4" s="182"/>
      <c r="C4" s="182"/>
      <c r="D4" s="182"/>
      <c r="E4" s="182"/>
      <c r="F4" s="182"/>
      <c r="G4" s="182"/>
      <c r="H4" s="182"/>
      <c r="I4" s="182"/>
    </row>
    <row r="5" spans="1:9" s="39" customFormat="1" ht="9.75" x14ac:dyDescent="0.2"/>
    <row r="6" spans="1:9" s="39" customFormat="1" ht="9.75" customHeight="1" x14ac:dyDescent="0.2">
      <c r="A6" s="64" t="s">
        <v>90</v>
      </c>
      <c r="B6" s="184" t="s">
        <v>91</v>
      </c>
      <c r="C6" s="184" t="s">
        <v>92</v>
      </c>
      <c r="D6" s="184" t="s">
        <v>93</v>
      </c>
      <c r="E6" s="184" t="s">
        <v>94</v>
      </c>
      <c r="F6" s="185" t="s">
        <v>95</v>
      </c>
      <c r="G6" s="185"/>
      <c r="H6" s="185"/>
      <c r="I6" s="185"/>
    </row>
    <row r="7" spans="1:9" s="39" customFormat="1" ht="9.75" customHeight="1" x14ac:dyDescent="0.2">
      <c r="A7" s="65" t="s">
        <v>96</v>
      </c>
      <c r="B7" s="184"/>
      <c r="C7" s="184"/>
      <c r="D7" s="184"/>
      <c r="E7" s="184"/>
      <c r="F7" s="186" t="s">
        <v>74</v>
      </c>
      <c r="G7" s="186"/>
      <c r="H7" s="187" t="s">
        <v>75</v>
      </c>
      <c r="I7" s="187"/>
    </row>
    <row r="8" spans="1:9" s="39" customFormat="1" ht="9.75" customHeight="1" x14ac:dyDescent="0.2">
      <c r="A8" s="65" t="s">
        <v>97</v>
      </c>
      <c r="B8" s="184"/>
      <c r="C8" s="184"/>
      <c r="D8" s="184"/>
      <c r="E8" s="184"/>
      <c r="F8" s="66" t="s">
        <v>98</v>
      </c>
      <c r="G8" s="67" t="s">
        <v>99</v>
      </c>
      <c r="H8" s="68" t="s">
        <v>98</v>
      </c>
      <c r="I8" s="69" t="s">
        <v>99</v>
      </c>
    </row>
    <row r="9" spans="1:9" s="39" customFormat="1" ht="9.75" customHeight="1" x14ac:dyDescent="0.2">
      <c r="A9" s="70" t="s">
        <v>100</v>
      </c>
      <c r="B9" s="71" t="s">
        <v>101</v>
      </c>
      <c r="C9" s="71" t="s">
        <v>102</v>
      </c>
      <c r="D9" s="71" t="s">
        <v>103</v>
      </c>
      <c r="E9" s="71" t="s">
        <v>104</v>
      </c>
      <c r="F9" s="72" t="s">
        <v>105</v>
      </c>
      <c r="G9" s="73" t="s">
        <v>106</v>
      </c>
      <c r="H9" s="74" t="s">
        <v>107</v>
      </c>
      <c r="I9" s="75" t="s">
        <v>108</v>
      </c>
    </row>
    <row r="10" spans="1:9" s="83" customFormat="1" ht="11.25" x14ac:dyDescent="0.2">
      <c r="A10" s="76"/>
      <c r="B10" s="77"/>
      <c r="C10" s="78" t="s">
        <v>77</v>
      </c>
      <c r="D10" s="77"/>
      <c r="E10" s="77"/>
      <c r="F10" s="79"/>
      <c r="G10" s="80"/>
      <c r="H10" s="81"/>
      <c r="I10" s="82"/>
    </row>
    <row r="11" spans="1:9" s="83" customFormat="1" ht="11.25" x14ac:dyDescent="0.2">
      <c r="A11" s="84"/>
      <c r="B11" s="85" t="s">
        <v>109</v>
      </c>
      <c r="C11" s="49" t="s">
        <v>110</v>
      </c>
      <c r="D11" s="86"/>
      <c r="E11" s="86"/>
      <c r="F11" s="87"/>
      <c r="G11" s="88"/>
      <c r="H11" s="89"/>
      <c r="I11" s="90"/>
    </row>
    <row r="12" spans="1:9" s="39" customFormat="1" ht="9.75" x14ac:dyDescent="0.2">
      <c r="A12" s="91">
        <v>1</v>
      </c>
      <c r="B12" s="92" t="s">
        <v>111</v>
      </c>
      <c r="C12" s="93" t="s">
        <v>112</v>
      </c>
      <c r="D12" s="94" t="s">
        <v>113</v>
      </c>
      <c r="E12" s="95">
        <v>10</v>
      </c>
      <c r="F12" s="188">
        <v>0</v>
      </c>
      <c r="G12" s="96">
        <f t="shared" ref="G12:G43" si="0">E12*F12</f>
        <v>0</v>
      </c>
      <c r="H12" s="189">
        <v>0</v>
      </c>
      <c r="I12" s="97">
        <f t="shared" ref="I12:I43" si="1">E12*H12</f>
        <v>0</v>
      </c>
    </row>
    <row r="13" spans="1:9" s="39" customFormat="1" ht="9.75" x14ac:dyDescent="0.2">
      <c r="A13" s="91">
        <f t="shared" ref="A13:A44" si="2">A12+1</f>
        <v>2</v>
      </c>
      <c r="B13" s="92" t="s">
        <v>114</v>
      </c>
      <c r="C13" s="93" t="s">
        <v>115</v>
      </c>
      <c r="D13" s="94" t="s">
        <v>113</v>
      </c>
      <c r="E13" s="95">
        <v>18</v>
      </c>
      <c r="F13" s="188">
        <v>0</v>
      </c>
      <c r="G13" s="96">
        <f t="shared" si="0"/>
        <v>0</v>
      </c>
      <c r="H13" s="189">
        <v>0</v>
      </c>
      <c r="I13" s="97">
        <f t="shared" si="1"/>
        <v>0</v>
      </c>
    </row>
    <row r="14" spans="1:9" s="39" customFormat="1" ht="9.75" x14ac:dyDescent="0.2">
      <c r="A14" s="91">
        <f t="shared" si="2"/>
        <v>3</v>
      </c>
      <c r="B14" s="92" t="s">
        <v>116</v>
      </c>
      <c r="C14" s="93" t="s">
        <v>117</v>
      </c>
      <c r="D14" s="94" t="s">
        <v>113</v>
      </c>
      <c r="E14" s="95">
        <v>56</v>
      </c>
      <c r="F14" s="188">
        <v>0</v>
      </c>
      <c r="G14" s="96">
        <f t="shared" si="0"/>
        <v>0</v>
      </c>
      <c r="H14" s="189">
        <v>0</v>
      </c>
      <c r="I14" s="97">
        <f t="shared" si="1"/>
        <v>0</v>
      </c>
    </row>
    <row r="15" spans="1:9" s="39" customFormat="1" ht="9.75" x14ac:dyDescent="0.2">
      <c r="A15" s="91">
        <f t="shared" si="2"/>
        <v>4</v>
      </c>
      <c r="B15" s="92" t="s">
        <v>118</v>
      </c>
      <c r="C15" s="93" t="s">
        <v>119</v>
      </c>
      <c r="D15" s="94" t="s">
        <v>113</v>
      </c>
      <c r="E15" s="95">
        <v>80</v>
      </c>
      <c r="F15" s="188">
        <v>0</v>
      </c>
      <c r="G15" s="96">
        <f t="shared" si="0"/>
        <v>0</v>
      </c>
      <c r="H15" s="189">
        <v>0</v>
      </c>
      <c r="I15" s="97">
        <f t="shared" si="1"/>
        <v>0</v>
      </c>
    </row>
    <row r="16" spans="1:9" s="39" customFormat="1" ht="9.75" x14ac:dyDescent="0.2">
      <c r="A16" s="91">
        <f t="shared" si="2"/>
        <v>5</v>
      </c>
      <c r="B16" s="92" t="s">
        <v>120</v>
      </c>
      <c r="C16" s="93" t="s">
        <v>121</v>
      </c>
      <c r="D16" s="94" t="s">
        <v>113</v>
      </c>
      <c r="E16" s="95">
        <v>32</v>
      </c>
      <c r="F16" s="188">
        <v>0</v>
      </c>
      <c r="G16" s="96">
        <f t="shared" si="0"/>
        <v>0</v>
      </c>
      <c r="H16" s="189">
        <v>0</v>
      </c>
      <c r="I16" s="97">
        <f t="shared" si="1"/>
        <v>0</v>
      </c>
    </row>
    <row r="17" spans="1:9" s="39" customFormat="1" ht="9.75" x14ac:dyDescent="0.2">
      <c r="A17" s="91">
        <f t="shared" si="2"/>
        <v>6</v>
      </c>
      <c r="B17" s="92" t="s">
        <v>122</v>
      </c>
      <c r="C17" s="93" t="s">
        <v>123</v>
      </c>
      <c r="D17" s="94" t="s">
        <v>113</v>
      </c>
      <c r="E17" s="95">
        <v>10</v>
      </c>
      <c r="F17" s="188">
        <v>0</v>
      </c>
      <c r="G17" s="96">
        <f t="shared" si="0"/>
        <v>0</v>
      </c>
      <c r="H17" s="189">
        <v>0</v>
      </c>
      <c r="I17" s="97">
        <f t="shared" si="1"/>
        <v>0</v>
      </c>
    </row>
    <row r="18" spans="1:9" s="39" customFormat="1" ht="9.75" x14ac:dyDescent="0.2">
      <c r="A18" s="91">
        <f t="shared" si="2"/>
        <v>7</v>
      </c>
      <c r="B18" s="92" t="s">
        <v>124</v>
      </c>
      <c r="C18" s="93" t="s">
        <v>125</v>
      </c>
      <c r="D18" s="94" t="s">
        <v>113</v>
      </c>
      <c r="E18" s="95">
        <v>18</v>
      </c>
      <c r="F18" s="188">
        <v>0</v>
      </c>
      <c r="G18" s="96">
        <f t="shared" si="0"/>
        <v>0</v>
      </c>
      <c r="H18" s="189">
        <v>0</v>
      </c>
      <c r="I18" s="97">
        <f t="shared" si="1"/>
        <v>0</v>
      </c>
    </row>
    <row r="19" spans="1:9" s="39" customFormat="1" ht="9.75" x14ac:dyDescent="0.2">
      <c r="A19" s="91">
        <f t="shared" si="2"/>
        <v>8</v>
      </c>
      <c r="B19" s="92" t="s">
        <v>126</v>
      </c>
      <c r="C19" s="93" t="s">
        <v>127</v>
      </c>
      <c r="D19" s="94" t="s">
        <v>113</v>
      </c>
      <c r="E19" s="95">
        <v>56</v>
      </c>
      <c r="F19" s="188">
        <v>0</v>
      </c>
      <c r="G19" s="96">
        <f t="shared" si="0"/>
        <v>0</v>
      </c>
      <c r="H19" s="189">
        <v>0</v>
      </c>
      <c r="I19" s="97">
        <f t="shared" si="1"/>
        <v>0</v>
      </c>
    </row>
    <row r="20" spans="1:9" s="39" customFormat="1" ht="9.75" x14ac:dyDescent="0.2">
      <c r="A20" s="91">
        <f t="shared" si="2"/>
        <v>9</v>
      </c>
      <c r="B20" s="92" t="s">
        <v>128</v>
      </c>
      <c r="C20" s="93" t="s">
        <v>129</v>
      </c>
      <c r="D20" s="94" t="s">
        <v>113</v>
      </c>
      <c r="E20" s="95">
        <v>80</v>
      </c>
      <c r="F20" s="188">
        <v>0</v>
      </c>
      <c r="G20" s="96">
        <f t="shared" si="0"/>
        <v>0</v>
      </c>
      <c r="H20" s="189">
        <v>0</v>
      </c>
      <c r="I20" s="97">
        <f t="shared" si="1"/>
        <v>0</v>
      </c>
    </row>
    <row r="21" spans="1:9" s="39" customFormat="1" ht="9.75" x14ac:dyDescent="0.2">
      <c r="A21" s="91">
        <f t="shared" si="2"/>
        <v>10</v>
      </c>
      <c r="B21" s="92" t="s">
        <v>130</v>
      </c>
      <c r="C21" s="93" t="s">
        <v>131</v>
      </c>
      <c r="D21" s="94" t="s">
        <v>113</v>
      </c>
      <c r="E21" s="95">
        <v>32</v>
      </c>
      <c r="F21" s="188">
        <v>0</v>
      </c>
      <c r="G21" s="96">
        <f t="shared" si="0"/>
        <v>0</v>
      </c>
      <c r="H21" s="189">
        <v>0</v>
      </c>
      <c r="I21" s="97">
        <f t="shared" si="1"/>
        <v>0</v>
      </c>
    </row>
    <row r="22" spans="1:9" s="39" customFormat="1" ht="9.75" x14ac:dyDescent="0.2">
      <c r="A22" s="91">
        <f t="shared" si="2"/>
        <v>11</v>
      </c>
      <c r="B22" s="92" t="s">
        <v>132</v>
      </c>
      <c r="C22" s="93" t="s">
        <v>133</v>
      </c>
      <c r="D22" s="94" t="s">
        <v>134</v>
      </c>
      <c r="E22" s="95">
        <v>10</v>
      </c>
      <c r="F22" s="188">
        <v>0</v>
      </c>
      <c r="G22" s="96">
        <f t="shared" si="0"/>
        <v>0</v>
      </c>
      <c r="H22" s="189">
        <v>0</v>
      </c>
      <c r="I22" s="97">
        <f t="shared" si="1"/>
        <v>0</v>
      </c>
    </row>
    <row r="23" spans="1:9" s="39" customFormat="1" ht="9.75" x14ac:dyDescent="0.2">
      <c r="A23" s="91">
        <f t="shared" si="2"/>
        <v>12</v>
      </c>
      <c r="B23" s="92" t="s">
        <v>135</v>
      </c>
      <c r="C23" s="93" t="s">
        <v>136</v>
      </c>
      <c r="D23" s="94" t="s">
        <v>134</v>
      </c>
      <c r="E23" s="95">
        <v>10</v>
      </c>
      <c r="F23" s="188">
        <v>0</v>
      </c>
      <c r="G23" s="96">
        <f t="shared" si="0"/>
        <v>0</v>
      </c>
      <c r="H23" s="189">
        <v>0</v>
      </c>
      <c r="I23" s="97">
        <f t="shared" si="1"/>
        <v>0</v>
      </c>
    </row>
    <row r="24" spans="1:9" s="39" customFormat="1" ht="9.75" x14ac:dyDescent="0.2">
      <c r="A24" s="91">
        <f t="shared" si="2"/>
        <v>13</v>
      </c>
      <c r="B24" s="92" t="s">
        <v>137</v>
      </c>
      <c r="C24" s="93" t="s">
        <v>138</v>
      </c>
      <c r="D24" s="94" t="s">
        <v>134</v>
      </c>
      <c r="E24" s="95">
        <v>6</v>
      </c>
      <c r="F24" s="188">
        <v>0</v>
      </c>
      <c r="G24" s="96">
        <f t="shared" si="0"/>
        <v>0</v>
      </c>
      <c r="H24" s="189">
        <v>0</v>
      </c>
      <c r="I24" s="97">
        <f t="shared" si="1"/>
        <v>0</v>
      </c>
    </row>
    <row r="25" spans="1:9" s="39" customFormat="1" ht="9.75" x14ac:dyDescent="0.2">
      <c r="A25" s="91">
        <f t="shared" si="2"/>
        <v>14</v>
      </c>
      <c r="B25" s="92" t="s">
        <v>139</v>
      </c>
      <c r="C25" s="93" t="s">
        <v>140</v>
      </c>
      <c r="D25" s="94" t="s">
        <v>141</v>
      </c>
      <c r="E25" s="95">
        <v>18</v>
      </c>
      <c r="F25" s="188">
        <v>0</v>
      </c>
      <c r="G25" s="96">
        <f t="shared" si="0"/>
        <v>0</v>
      </c>
      <c r="H25" s="189">
        <v>0</v>
      </c>
      <c r="I25" s="97">
        <f t="shared" si="1"/>
        <v>0</v>
      </c>
    </row>
    <row r="26" spans="1:9" s="39" customFormat="1" ht="9.75" x14ac:dyDescent="0.2">
      <c r="A26" s="91">
        <f t="shared" si="2"/>
        <v>15</v>
      </c>
      <c r="B26" s="92" t="s">
        <v>142</v>
      </c>
      <c r="C26" s="93" t="s">
        <v>143</v>
      </c>
      <c r="D26" s="94" t="s">
        <v>141</v>
      </c>
      <c r="E26" s="95">
        <v>18</v>
      </c>
      <c r="F26" s="188">
        <v>0</v>
      </c>
      <c r="G26" s="96">
        <f t="shared" si="0"/>
        <v>0</v>
      </c>
      <c r="H26" s="189">
        <v>0</v>
      </c>
      <c r="I26" s="97">
        <f t="shared" si="1"/>
        <v>0</v>
      </c>
    </row>
    <row r="27" spans="1:9" s="39" customFormat="1" ht="9.75" x14ac:dyDescent="0.2">
      <c r="A27" s="91">
        <f t="shared" si="2"/>
        <v>16</v>
      </c>
      <c r="B27" s="92" t="s">
        <v>144</v>
      </c>
      <c r="C27" s="93" t="s">
        <v>145</v>
      </c>
      <c r="D27" s="94" t="s">
        <v>141</v>
      </c>
      <c r="E27" s="95">
        <v>2</v>
      </c>
      <c r="F27" s="188">
        <v>0</v>
      </c>
      <c r="G27" s="96">
        <f t="shared" si="0"/>
        <v>0</v>
      </c>
      <c r="H27" s="189">
        <v>0</v>
      </c>
      <c r="I27" s="97">
        <f t="shared" si="1"/>
        <v>0</v>
      </c>
    </row>
    <row r="28" spans="1:9" s="39" customFormat="1" ht="9.75" x14ac:dyDescent="0.2">
      <c r="A28" s="91">
        <f t="shared" si="2"/>
        <v>17</v>
      </c>
      <c r="B28" s="92" t="s">
        <v>146</v>
      </c>
      <c r="C28" s="93" t="s">
        <v>147</v>
      </c>
      <c r="D28" s="94" t="s">
        <v>134</v>
      </c>
      <c r="E28" s="95">
        <v>18</v>
      </c>
      <c r="F28" s="188">
        <v>0</v>
      </c>
      <c r="G28" s="96">
        <f t="shared" si="0"/>
        <v>0</v>
      </c>
      <c r="H28" s="189">
        <v>0</v>
      </c>
      <c r="I28" s="97">
        <f t="shared" si="1"/>
        <v>0</v>
      </c>
    </row>
    <row r="29" spans="1:9" s="39" customFormat="1" ht="9.75" x14ac:dyDescent="0.2">
      <c r="A29" s="91">
        <f t="shared" si="2"/>
        <v>18</v>
      </c>
      <c r="B29" s="92" t="s">
        <v>148</v>
      </c>
      <c r="C29" s="93" t="s">
        <v>149</v>
      </c>
      <c r="D29" s="94" t="s">
        <v>134</v>
      </c>
      <c r="E29" s="95">
        <v>18</v>
      </c>
      <c r="F29" s="188">
        <v>0</v>
      </c>
      <c r="G29" s="96">
        <f t="shared" si="0"/>
        <v>0</v>
      </c>
      <c r="H29" s="189">
        <v>0</v>
      </c>
      <c r="I29" s="97">
        <f t="shared" si="1"/>
        <v>0</v>
      </c>
    </row>
    <row r="30" spans="1:9" s="39" customFormat="1" ht="9.75" x14ac:dyDescent="0.2">
      <c r="A30" s="91">
        <f t="shared" si="2"/>
        <v>19</v>
      </c>
      <c r="B30" s="92" t="s">
        <v>150</v>
      </c>
      <c r="C30" s="93" t="s">
        <v>151</v>
      </c>
      <c r="D30" s="94" t="s">
        <v>134</v>
      </c>
      <c r="E30" s="95">
        <v>2</v>
      </c>
      <c r="F30" s="188">
        <v>0</v>
      </c>
      <c r="G30" s="96">
        <f t="shared" si="0"/>
        <v>0</v>
      </c>
      <c r="H30" s="189">
        <v>0</v>
      </c>
      <c r="I30" s="97">
        <f t="shared" si="1"/>
        <v>0</v>
      </c>
    </row>
    <row r="31" spans="1:9" s="39" customFormat="1" ht="9.75" x14ac:dyDescent="0.2">
      <c r="A31" s="91">
        <f t="shared" si="2"/>
        <v>20</v>
      </c>
      <c r="B31" s="92" t="s">
        <v>152</v>
      </c>
      <c r="C31" s="93" t="s">
        <v>153</v>
      </c>
      <c r="D31" s="94" t="s">
        <v>134</v>
      </c>
      <c r="E31" s="95">
        <v>2</v>
      </c>
      <c r="F31" s="188">
        <v>0</v>
      </c>
      <c r="G31" s="96">
        <f t="shared" si="0"/>
        <v>0</v>
      </c>
      <c r="H31" s="189">
        <v>0</v>
      </c>
      <c r="I31" s="97">
        <f t="shared" si="1"/>
        <v>0</v>
      </c>
    </row>
    <row r="32" spans="1:9" s="39" customFormat="1" ht="9.75" x14ac:dyDescent="0.2">
      <c r="A32" s="91">
        <f t="shared" si="2"/>
        <v>21</v>
      </c>
      <c r="B32" s="92" t="s">
        <v>154</v>
      </c>
      <c r="C32" s="93" t="s">
        <v>155</v>
      </c>
      <c r="D32" s="94" t="s">
        <v>134</v>
      </c>
      <c r="E32" s="95">
        <v>10</v>
      </c>
      <c r="F32" s="188">
        <v>0</v>
      </c>
      <c r="G32" s="96">
        <f t="shared" si="0"/>
        <v>0</v>
      </c>
      <c r="H32" s="189">
        <v>0</v>
      </c>
      <c r="I32" s="97">
        <f t="shared" si="1"/>
        <v>0</v>
      </c>
    </row>
    <row r="33" spans="1:9" s="39" customFormat="1" ht="9.75" x14ac:dyDescent="0.2">
      <c r="A33" s="91">
        <f t="shared" si="2"/>
        <v>22</v>
      </c>
      <c r="B33" s="92" t="s">
        <v>156</v>
      </c>
      <c r="C33" s="93" t="s">
        <v>157</v>
      </c>
      <c r="D33" s="94" t="s">
        <v>134</v>
      </c>
      <c r="E33" s="95">
        <v>6</v>
      </c>
      <c r="F33" s="188">
        <v>0</v>
      </c>
      <c r="G33" s="96">
        <f t="shared" si="0"/>
        <v>0</v>
      </c>
      <c r="H33" s="189">
        <v>0</v>
      </c>
      <c r="I33" s="97">
        <f t="shared" si="1"/>
        <v>0</v>
      </c>
    </row>
    <row r="34" spans="1:9" s="39" customFormat="1" ht="9.75" x14ac:dyDescent="0.2">
      <c r="A34" s="91">
        <f t="shared" si="2"/>
        <v>23</v>
      </c>
      <c r="B34" s="92" t="s">
        <v>158</v>
      </c>
      <c r="C34" s="93" t="s">
        <v>159</v>
      </c>
      <c r="D34" s="94" t="s">
        <v>134</v>
      </c>
      <c r="E34" s="95">
        <v>10</v>
      </c>
      <c r="F34" s="188">
        <v>0</v>
      </c>
      <c r="G34" s="96">
        <f t="shared" si="0"/>
        <v>0</v>
      </c>
      <c r="H34" s="189">
        <v>0</v>
      </c>
      <c r="I34" s="97">
        <f t="shared" si="1"/>
        <v>0</v>
      </c>
    </row>
    <row r="35" spans="1:9" s="39" customFormat="1" ht="9.75" x14ac:dyDescent="0.2">
      <c r="A35" s="91">
        <f t="shared" si="2"/>
        <v>24</v>
      </c>
      <c r="B35" s="92" t="s">
        <v>160</v>
      </c>
      <c r="C35" s="93" t="s">
        <v>161</v>
      </c>
      <c r="D35" s="94" t="s">
        <v>134</v>
      </c>
      <c r="E35" s="95">
        <v>4</v>
      </c>
      <c r="F35" s="188">
        <v>0</v>
      </c>
      <c r="G35" s="96">
        <f t="shared" si="0"/>
        <v>0</v>
      </c>
      <c r="H35" s="189">
        <v>0</v>
      </c>
      <c r="I35" s="97">
        <f t="shared" si="1"/>
        <v>0</v>
      </c>
    </row>
    <row r="36" spans="1:9" s="39" customFormat="1" ht="9.75" x14ac:dyDescent="0.2">
      <c r="A36" s="91">
        <f t="shared" si="2"/>
        <v>25</v>
      </c>
      <c r="B36" s="92" t="s">
        <v>162</v>
      </c>
      <c r="C36" s="93" t="s">
        <v>163</v>
      </c>
      <c r="D36" s="94" t="s">
        <v>134</v>
      </c>
      <c r="E36" s="95">
        <v>2</v>
      </c>
      <c r="F36" s="188">
        <v>0</v>
      </c>
      <c r="G36" s="96">
        <f t="shared" si="0"/>
        <v>0</v>
      </c>
      <c r="H36" s="189">
        <v>0</v>
      </c>
      <c r="I36" s="97">
        <f t="shared" si="1"/>
        <v>0</v>
      </c>
    </row>
    <row r="37" spans="1:9" s="39" customFormat="1" ht="9.75" x14ac:dyDescent="0.2">
      <c r="A37" s="91">
        <f t="shared" si="2"/>
        <v>26</v>
      </c>
      <c r="B37" s="92" t="s">
        <v>164</v>
      </c>
      <c r="C37" s="93" t="s">
        <v>165</v>
      </c>
      <c r="D37" s="94" t="s">
        <v>134</v>
      </c>
      <c r="E37" s="95">
        <v>2</v>
      </c>
      <c r="F37" s="188">
        <v>0</v>
      </c>
      <c r="G37" s="96">
        <f t="shared" si="0"/>
        <v>0</v>
      </c>
      <c r="H37" s="189">
        <v>0</v>
      </c>
      <c r="I37" s="97">
        <f t="shared" si="1"/>
        <v>0</v>
      </c>
    </row>
    <row r="38" spans="1:9" s="39" customFormat="1" ht="9.75" x14ac:dyDescent="0.2">
      <c r="A38" s="91">
        <f t="shared" si="2"/>
        <v>27</v>
      </c>
      <c r="B38" s="92" t="s">
        <v>166</v>
      </c>
      <c r="C38" s="93" t="s">
        <v>167</v>
      </c>
      <c r="D38" s="94" t="s">
        <v>134</v>
      </c>
      <c r="E38" s="95">
        <v>10</v>
      </c>
      <c r="F38" s="188">
        <v>0</v>
      </c>
      <c r="G38" s="96">
        <f t="shared" si="0"/>
        <v>0</v>
      </c>
      <c r="H38" s="189">
        <v>0</v>
      </c>
      <c r="I38" s="97">
        <f t="shared" si="1"/>
        <v>0</v>
      </c>
    </row>
    <row r="39" spans="1:9" s="39" customFormat="1" ht="9.75" x14ac:dyDescent="0.2">
      <c r="A39" s="91">
        <f t="shared" si="2"/>
        <v>28</v>
      </c>
      <c r="B39" s="92" t="s">
        <v>168</v>
      </c>
      <c r="C39" s="93" t="s">
        <v>169</v>
      </c>
      <c r="D39" s="94" t="s">
        <v>134</v>
      </c>
      <c r="E39" s="95">
        <v>12</v>
      </c>
      <c r="F39" s="188">
        <v>0</v>
      </c>
      <c r="G39" s="96">
        <f t="shared" si="0"/>
        <v>0</v>
      </c>
      <c r="H39" s="189">
        <v>0</v>
      </c>
      <c r="I39" s="97">
        <f t="shared" si="1"/>
        <v>0</v>
      </c>
    </row>
    <row r="40" spans="1:9" s="39" customFormat="1" ht="9.75" x14ac:dyDescent="0.2">
      <c r="A40" s="91">
        <f t="shared" si="2"/>
        <v>29</v>
      </c>
      <c r="B40" s="92" t="s">
        <v>170</v>
      </c>
      <c r="C40" s="93" t="s">
        <v>171</v>
      </c>
      <c r="D40" s="94" t="s">
        <v>134</v>
      </c>
      <c r="E40" s="95">
        <v>8</v>
      </c>
      <c r="F40" s="188">
        <v>0</v>
      </c>
      <c r="G40" s="96">
        <f t="shared" si="0"/>
        <v>0</v>
      </c>
      <c r="H40" s="189">
        <v>0</v>
      </c>
      <c r="I40" s="97">
        <f t="shared" si="1"/>
        <v>0</v>
      </c>
    </row>
    <row r="41" spans="1:9" s="39" customFormat="1" ht="9.75" x14ac:dyDescent="0.2">
      <c r="A41" s="91">
        <f t="shared" si="2"/>
        <v>30</v>
      </c>
      <c r="B41" s="92" t="s">
        <v>172</v>
      </c>
      <c r="C41" s="93" t="s">
        <v>173</v>
      </c>
      <c r="D41" s="94" t="s">
        <v>134</v>
      </c>
      <c r="E41" s="95">
        <v>2</v>
      </c>
      <c r="F41" s="188">
        <v>0</v>
      </c>
      <c r="G41" s="96">
        <f t="shared" si="0"/>
        <v>0</v>
      </c>
      <c r="H41" s="189">
        <v>0</v>
      </c>
      <c r="I41" s="97">
        <f t="shared" si="1"/>
        <v>0</v>
      </c>
    </row>
    <row r="42" spans="1:9" s="39" customFormat="1" ht="9.75" x14ac:dyDescent="0.2">
      <c r="A42" s="91">
        <f t="shared" si="2"/>
        <v>31</v>
      </c>
      <c r="B42" s="92" t="s">
        <v>174</v>
      </c>
      <c r="C42" s="93" t="s">
        <v>175</v>
      </c>
      <c r="D42" s="94" t="s">
        <v>134</v>
      </c>
      <c r="E42" s="95">
        <v>2</v>
      </c>
      <c r="F42" s="188">
        <v>0</v>
      </c>
      <c r="G42" s="96">
        <f t="shared" si="0"/>
        <v>0</v>
      </c>
      <c r="H42" s="189">
        <v>0</v>
      </c>
      <c r="I42" s="97">
        <f t="shared" si="1"/>
        <v>0</v>
      </c>
    </row>
    <row r="43" spans="1:9" s="39" customFormat="1" ht="9.75" x14ac:dyDescent="0.2">
      <c r="A43" s="91">
        <f t="shared" si="2"/>
        <v>32</v>
      </c>
      <c r="B43" s="92" t="s">
        <v>176</v>
      </c>
      <c r="C43" s="93" t="s">
        <v>177</v>
      </c>
      <c r="D43" s="94" t="s">
        <v>134</v>
      </c>
      <c r="E43" s="95">
        <v>2</v>
      </c>
      <c r="F43" s="188">
        <v>0</v>
      </c>
      <c r="G43" s="96">
        <f t="shared" si="0"/>
        <v>0</v>
      </c>
      <c r="H43" s="189">
        <v>0</v>
      </c>
      <c r="I43" s="97">
        <f t="shared" si="1"/>
        <v>0</v>
      </c>
    </row>
    <row r="44" spans="1:9" s="39" customFormat="1" ht="9.75" x14ac:dyDescent="0.2">
      <c r="A44" s="91">
        <f t="shared" si="2"/>
        <v>33</v>
      </c>
      <c r="B44" s="92" t="s">
        <v>178</v>
      </c>
      <c r="C44" s="93" t="s">
        <v>179</v>
      </c>
      <c r="D44" s="94" t="s">
        <v>134</v>
      </c>
      <c r="E44" s="95">
        <v>20</v>
      </c>
      <c r="F44" s="188">
        <v>0</v>
      </c>
      <c r="G44" s="96">
        <f t="shared" ref="G44:G61" si="3">E44*F44</f>
        <v>0</v>
      </c>
      <c r="H44" s="189">
        <v>0</v>
      </c>
      <c r="I44" s="97">
        <f t="shared" ref="I44:I61" si="4">E44*H44</f>
        <v>0</v>
      </c>
    </row>
    <row r="45" spans="1:9" s="39" customFormat="1" ht="9.75" x14ac:dyDescent="0.2">
      <c r="A45" s="91">
        <f t="shared" ref="A45:A61" si="5">A44+1</f>
        <v>34</v>
      </c>
      <c r="B45" s="92" t="s">
        <v>180</v>
      </c>
      <c r="C45" s="93" t="s">
        <v>181</v>
      </c>
      <c r="D45" s="94" t="s">
        <v>134</v>
      </c>
      <c r="E45" s="95">
        <v>20</v>
      </c>
      <c r="F45" s="188">
        <v>0</v>
      </c>
      <c r="G45" s="96">
        <f t="shared" si="3"/>
        <v>0</v>
      </c>
      <c r="H45" s="189">
        <v>0</v>
      </c>
      <c r="I45" s="97">
        <f t="shared" si="4"/>
        <v>0</v>
      </c>
    </row>
    <row r="46" spans="1:9" s="39" customFormat="1" ht="9.75" x14ac:dyDescent="0.2">
      <c r="A46" s="91">
        <f t="shared" si="5"/>
        <v>35</v>
      </c>
      <c r="B46" s="92" t="s">
        <v>182</v>
      </c>
      <c r="C46" s="93" t="s">
        <v>183</v>
      </c>
      <c r="D46" s="94" t="s">
        <v>134</v>
      </c>
      <c r="E46" s="95">
        <v>10</v>
      </c>
      <c r="F46" s="188">
        <v>0</v>
      </c>
      <c r="G46" s="96">
        <f t="shared" si="3"/>
        <v>0</v>
      </c>
      <c r="H46" s="189">
        <v>0</v>
      </c>
      <c r="I46" s="97">
        <f t="shared" si="4"/>
        <v>0</v>
      </c>
    </row>
    <row r="47" spans="1:9" s="39" customFormat="1" ht="9.75" x14ac:dyDescent="0.2">
      <c r="A47" s="91">
        <f t="shared" si="5"/>
        <v>36</v>
      </c>
      <c r="B47" s="92" t="s">
        <v>184</v>
      </c>
      <c r="C47" s="93" t="s">
        <v>185</v>
      </c>
      <c r="D47" s="94" t="s">
        <v>134</v>
      </c>
      <c r="E47" s="95">
        <v>10</v>
      </c>
      <c r="F47" s="188">
        <v>0</v>
      </c>
      <c r="G47" s="96">
        <f t="shared" si="3"/>
        <v>0</v>
      </c>
      <c r="H47" s="189">
        <v>0</v>
      </c>
      <c r="I47" s="97">
        <f t="shared" si="4"/>
        <v>0</v>
      </c>
    </row>
    <row r="48" spans="1:9" s="39" customFormat="1" ht="9.75" x14ac:dyDescent="0.2">
      <c r="A48" s="91">
        <f t="shared" si="5"/>
        <v>37</v>
      </c>
      <c r="B48" s="92" t="s">
        <v>186</v>
      </c>
      <c r="C48" s="93" t="s">
        <v>187</v>
      </c>
      <c r="D48" s="94" t="s">
        <v>134</v>
      </c>
      <c r="E48" s="95">
        <v>20</v>
      </c>
      <c r="F48" s="188">
        <v>0</v>
      </c>
      <c r="G48" s="96">
        <f t="shared" si="3"/>
        <v>0</v>
      </c>
      <c r="H48" s="189">
        <v>0</v>
      </c>
      <c r="I48" s="97">
        <f t="shared" si="4"/>
        <v>0</v>
      </c>
    </row>
    <row r="49" spans="1:9" s="39" customFormat="1" ht="9.75" x14ac:dyDescent="0.2">
      <c r="A49" s="91">
        <f t="shared" si="5"/>
        <v>38</v>
      </c>
      <c r="B49" s="92" t="s">
        <v>188</v>
      </c>
      <c r="C49" s="93" t="s">
        <v>189</v>
      </c>
      <c r="D49" s="94" t="s">
        <v>134</v>
      </c>
      <c r="E49" s="95">
        <v>20</v>
      </c>
      <c r="F49" s="188">
        <v>0</v>
      </c>
      <c r="G49" s="96">
        <f t="shared" si="3"/>
        <v>0</v>
      </c>
      <c r="H49" s="189">
        <v>0</v>
      </c>
      <c r="I49" s="97">
        <f t="shared" si="4"/>
        <v>0</v>
      </c>
    </row>
    <row r="50" spans="1:9" s="39" customFormat="1" ht="9.75" x14ac:dyDescent="0.2">
      <c r="A50" s="91">
        <f t="shared" si="5"/>
        <v>39</v>
      </c>
      <c r="B50" s="92" t="s">
        <v>190</v>
      </c>
      <c r="C50" s="93" t="s">
        <v>191</v>
      </c>
      <c r="D50" s="94" t="s">
        <v>134</v>
      </c>
      <c r="E50" s="95">
        <v>4</v>
      </c>
      <c r="F50" s="188">
        <v>0</v>
      </c>
      <c r="G50" s="96">
        <f t="shared" si="3"/>
        <v>0</v>
      </c>
      <c r="H50" s="189">
        <v>0</v>
      </c>
      <c r="I50" s="97">
        <f t="shared" si="4"/>
        <v>0</v>
      </c>
    </row>
    <row r="51" spans="1:9" s="39" customFormat="1" ht="9.75" x14ac:dyDescent="0.2">
      <c r="A51" s="91">
        <f t="shared" si="5"/>
        <v>40</v>
      </c>
      <c r="B51" s="92" t="s">
        <v>192</v>
      </c>
      <c r="C51" s="93" t="s">
        <v>193</v>
      </c>
      <c r="D51" s="94" t="s">
        <v>134</v>
      </c>
      <c r="E51" s="95">
        <v>1</v>
      </c>
      <c r="F51" s="188">
        <v>0</v>
      </c>
      <c r="G51" s="96">
        <f t="shared" si="3"/>
        <v>0</v>
      </c>
      <c r="H51" s="189">
        <v>0</v>
      </c>
      <c r="I51" s="97">
        <f t="shared" si="4"/>
        <v>0</v>
      </c>
    </row>
    <row r="52" spans="1:9" s="39" customFormat="1" ht="9.75" x14ac:dyDescent="0.2">
      <c r="A52" s="91">
        <f t="shared" si="5"/>
        <v>41</v>
      </c>
      <c r="B52" s="92" t="s">
        <v>194</v>
      </c>
      <c r="C52" s="93" t="s">
        <v>195</v>
      </c>
      <c r="D52" s="94" t="s">
        <v>134</v>
      </c>
      <c r="E52" s="95">
        <v>2</v>
      </c>
      <c r="F52" s="188">
        <v>0</v>
      </c>
      <c r="G52" s="96">
        <f t="shared" si="3"/>
        <v>0</v>
      </c>
      <c r="H52" s="189">
        <v>0</v>
      </c>
      <c r="I52" s="97">
        <f t="shared" si="4"/>
        <v>0</v>
      </c>
    </row>
    <row r="53" spans="1:9" s="39" customFormat="1" ht="9.75" x14ac:dyDescent="0.2">
      <c r="A53" s="91">
        <f t="shared" si="5"/>
        <v>42</v>
      </c>
      <c r="B53" s="92" t="s">
        <v>196</v>
      </c>
      <c r="C53" s="93" t="s">
        <v>197</v>
      </c>
      <c r="D53" s="94" t="s">
        <v>134</v>
      </c>
      <c r="E53" s="95">
        <v>2</v>
      </c>
      <c r="F53" s="188">
        <v>0</v>
      </c>
      <c r="G53" s="96">
        <f t="shared" si="3"/>
        <v>0</v>
      </c>
      <c r="H53" s="189">
        <v>0</v>
      </c>
      <c r="I53" s="97">
        <f t="shared" si="4"/>
        <v>0</v>
      </c>
    </row>
    <row r="54" spans="1:9" s="39" customFormat="1" ht="9.75" x14ac:dyDescent="0.2">
      <c r="A54" s="91">
        <f t="shared" si="5"/>
        <v>43</v>
      </c>
      <c r="B54" s="92" t="s">
        <v>198</v>
      </c>
      <c r="C54" s="93" t="s">
        <v>199</v>
      </c>
      <c r="D54" s="94" t="s">
        <v>134</v>
      </c>
      <c r="E54" s="95">
        <v>4</v>
      </c>
      <c r="F54" s="188">
        <v>0</v>
      </c>
      <c r="G54" s="96">
        <f t="shared" si="3"/>
        <v>0</v>
      </c>
      <c r="H54" s="189">
        <v>0</v>
      </c>
      <c r="I54" s="97">
        <f t="shared" si="4"/>
        <v>0</v>
      </c>
    </row>
    <row r="55" spans="1:9" s="39" customFormat="1" ht="9.75" x14ac:dyDescent="0.2">
      <c r="A55" s="91">
        <f t="shared" si="5"/>
        <v>44</v>
      </c>
      <c r="B55" s="92" t="s">
        <v>200</v>
      </c>
      <c r="C55" s="93" t="s">
        <v>201</v>
      </c>
      <c r="D55" s="94" t="s">
        <v>134</v>
      </c>
      <c r="E55" s="95">
        <v>2</v>
      </c>
      <c r="F55" s="188">
        <v>0</v>
      </c>
      <c r="G55" s="96">
        <f t="shared" si="3"/>
        <v>0</v>
      </c>
      <c r="H55" s="189">
        <v>0</v>
      </c>
      <c r="I55" s="97">
        <f t="shared" si="4"/>
        <v>0</v>
      </c>
    </row>
    <row r="56" spans="1:9" s="39" customFormat="1" ht="9.75" x14ac:dyDescent="0.2">
      <c r="A56" s="91">
        <f t="shared" si="5"/>
        <v>45</v>
      </c>
      <c r="B56" s="92" t="s">
        <v>202</v>
      </c>
      <c r="C56" s="93" t="s">
        <v>203</v>
      </c>
      <c r="D56" s="94" t="s">
        <v>134</v>
      </c>
      <c r="E56" s="95">
        <v>30</v>
      </c>
      <c r="F56" s="188">
        <v>0</v>
      </c>
      <c r="G56" s="96">
        <f t="shared" si="3"/>
        <v>0</v>
      </c>
      <c r="H56" s="189">
        <v>0</v>
      </c>
      <c r="I56" s="97">
        <f t="shared" si="4"/>
        <v>0</v>
      </c>
    </row>
    <row r="57" spans="1:9" s="39" customFormat="1" ht="9.75" x14ac:dyDescent="0.2">
      <c r="A57" s="91">
        <f t="shared" si="5"/>
        <v>46</v>
      </c>
      <c r="B57" s="92" t="s">
        <v>204</v>
      </c>
      <c r="C57" s="93" t="s">
        <v>205</v>
      </c>
      <c r="D57" s="94" t="s">
        <v>134</v>
      </c>
      <c r="E57" s="95">
        <v>55</v>
      </c>
      <c r="F57" s="188">
        <v>0</v>
      </c>
      <c r="G57" s="96">
        <f t="shared" si="3"/>
        <v>0</v>
      </c>
      <c r="H57" s="189">
        <v>0</v>
      </c>
      <c r="I57" s="97">
        <f t="shared" si="4"/>
        <v>0</v>
      </c>
    </row>
    <row r="58" spans="1:9" s="39" customFormat="1" ht="9.75" x14ac:dyDescent="0.2">
      <c r="A58" s="91">
        <f t="shared" si="5"/>
        <v>47</v>
      </c>
      <c r="B58" s="92" t="s">
        <v>206</v>
      </c>
      <c r="C58" s="93" t="s">
        <v>207</v>
      </c>
      <c r="D58" s="94" t="s">
        <v>134</v>
      </c>
      <c r="E58" s="95">
        <v>30</v>
      </c>
      <c r="F58" s="188">
        <v>0</v>
      </c>
      <c r="G58" s="96">
        <f t="shared" si="3"/>
        <v>0</v>
      </c>
      <c r="H58" s="189">
        <v>0</v>
      </c>
      <c r="I58" s="97">
        <f t="shared" si="4"/>
        <v>0</v>
      </c>
    </row>
    <row r="59" spans="1:9" s="39" customFormat="1" ht="9.75" x14ac:dyDescent="0.2">
      <c r="A59" s="91">
        <f t="shared" si="5"/>
        <v>48</v>
      </c>
      <c r="B59" s="92" t="s">
        <v>202</v>
      </c>
      <c r="C59" s="93" t="s">
        <v>208</v>
      </c>
      <c r="D59" s="94" t="s">
        <v>134</v>
      </c>
      <c r="E59" s="95">
        <v>25</v>
      </c>
      <c r="F59" s="188">
        <v>0</v>
      </c>
      <c r="G59" s="96">
        <f t="shared" si="3"/>
        <v>0</v>
      </c>
      <c r="H59" s="189">
        <v>0</v>
      </c>
      <c r="I59" s="97">
        <f t="shared" si="4"/>
        <v>0</v>
      </c>
    </row>
    <row r="60" spans="1:9" s="39" customFormat="1" ht="9.75" x14ac:dyDescent="0.2">
      <c r="A60" s="91">
        <f t="shared" si="5"/>
        <v>49</v>
      </c>
      <c r="B60" s="92" t="s">
        <v>209</v>
      </c>
      <c r="C60" s="93" t="s">
        <v>210</v>
      </c>
      <c r="D60" s="94" t="s">
        <v>113</v>
      </c>
      <c r="E60" s="95">
        <v>14</v>
      </c>
      <c r="F60" s="188">
        <v>0</v>
      </c>
      <c r="G60" s="96">
        <f t="shared" si="3"/>
        <v>0</v>
      </c>
      <c r="H60" s="189">
        <v>0</v>
      </c>
      <c r="I60" s="97">
        <f t="shared" si="4"/>
        <v>0</v>
      </c>
    </row>
    <row r="61" spans="1:9" s="39" customFormat="1" ht="9.75" x14ac:dyDescent="0.2">
      <c r="A61" s="91">
        <f t="shared" si="5"/>
        <v>50</v>
      </c>
      <c r="B61" s="92" t="s">
        <v>211</v>
      </c>
      <c r="C61" s="93" t="s">
        <v>212</v>
      </c>
      <c r="D61" s="94" t="s">
        <v>113</v>
      </c>
      <c r="E61" s="95">
        <v>12</v>
      </c>
      <c r="F61" s="188">
        <v>0</v>
      </c>
      <c r="G61" s="96">
        <f t="shared" si="3"/>
        <v>0</v>
      </c>
      <c r="H61" s="189">
        <v>0</v>
      </c>
      <c r="I61" s="97">
        <f t="shared" si="4"/>
        <v>0</v>
      </c>
    </row>
    <row r="62" spans="1:9" s="83" customFormat="1" ht="11.25" x14ac:dyDescent="0.2">
      <c r="A62" s="98"/>
      <c r="B62" s="99">
        <v>1</v>
      </c>
      <c r="C62" s="100" t="s">
        <v>213</v>
      </c>
      <c r="D62" s="101"/>
      <c r="E62" s="101"/>
      <c r="F62" s="102"/>
      <c r="G62" s="103">
        <f>SUM(G12:G61)</f>
        <v>0</v>
      </c>
      <c r="H62" s="104"/>
      <c r="I62" s="105">
        <f>SUM(I12:I61)</f>
        <v>0</v>
      </c>
    </row>
    <row r="63" spans="1:9" s="83" customFormat="1" ht="11.25" x14ac:dyDescent="0.2">
      <c r="A63" s="84"/>
      <c r="B63" s="85" t="s">
        <v>214</v>
      </c>
      <c r="C63" s="49" t="s">
        <v>215</v>
      </c>
      <c r="D63" s="86"/>
      <c r="E63" s="86"/>
      <c r="F63" s="87"/>
      <c r="G63" s="88"/>
      <c r="H63" s="89"/>
      <c r="I63" s="90"/>
    </row>
    <row r="64" spans="1:9" s="39" customFormat="1" ht="9.75" x14ac:dyDescent="0.2">
      <c r="A64" s="91">
        <f>A61+1</f>
        <v>51</v>
      </c>
      <c r="B64" s="92" t="s">
        <v>216</v>
      </c>
      <c r="C64" s="93" t="s">
        <v>217</v>
      </c>
      <c r="D64" s="94" t="s">
        <v>113</v>
      </c>
      <c r="E64" s="95">
        <v>9</v>
      </c>
      <c r="F64" s="188">
        <v>0</v>
      </c>
      <c r="G64" s="96">
        <f>E64*F64</f>
        <v>0</v>
      </c>
      <c r="H64" s="189">
        <v>0</v>
      </c>
      <c r="I64" s="97">
        <f>E64*H64</f>
        <v>0</v>
      </c>
    </row>
    <row r="65" spans="1:9" s="39" customFormat="1" ht="9.75" x14ac:dyDescent="0.2">
      <c r="A65" s="91">
        <f>A64+1</f>
        <v>52</v>
      </c>
      <c r="B65" s="92" t="s">
        <v>218</v>
      </c>
      <c r="C65" s="93" t="s">
        <v>219</v>
      </c>
      <c r="D65" s="94" t="s">
        <v>113</v>
      </c>
      <c r="E65" s="95">
        <v>18</v>
      </c>
      <c r="F65" s="188">
        <v>0</v>
      </c>
      <c r="G65" s="96">
        <f>E65*F65</f>
        <v>0</v>
      </c>
      <c r="H65" s="189">
        <v>0</v>
      </c>
      <c r="I65" s="97">
        <f>E65*H65</f>
        <v>0</v>
      </c>
    </row>
    <row r="66" spans="1:9" s="83" customFormat="1" ht="11.25" x14ac:dyDescent="0.2">
      <c r="A66" s="106"/>
      <c r="B66" s="107">
        <v>96</v>
      </c>
      <c r="C66" s="108" t="s">
        <v>220</v>
      </c>
      <c r="D66" s="109"/>
      <c r="E66" s="109"/>
      <c r="F66" s="110"/>
      <c r="G66" s="111">
        <f>SUM(G64:G65)</f>
        <v>0</v>
      </c>
      <c r="H66" s="112"/>
      <c r="I66" s="113">
        <f>SUM(I64:I65)</f>
        <v>0</v>
      </c>
    </row>
    <row r="67" spans="1:9" x14ac:dyDescent="0.2">
      <c r="A67" s="114"/>
      <c r="B67" s="114"/>
      <c r="C67" s="114"/>
      <c r="D67" s="114"/>
      <c r="E67" s="114"/>
      <c r="F67" s="114"/>
      <c r="G67" s="114"/>
      <c r="H67" s="114"/>
      <c r="I67" s="114"/>
    </row>
    <row r="68" spans="1:9" s="39" customFormat="1" ht="9.75" customHeight="1" x14ac:dyDescent="0.2">
      <c r="A68" s="64" t="s">
        <v>90</v>
      </c>
      <c r="B68" s="184" t="s">
        <v>91</v>
      </c>
      <c r="C68" s="184" t="s">
        <v>92</v>
      </c>
      <c r="D68" s="184" t="s">
        <v>93</v>
      </c>
      <c r="E68" s="184" t="s">
        <v>94</v>
      </c>
      <c r="F68" s="185" t="s">
        <v>95</v>
      </c>
      <c r="G68" s="185"/>
      <c r="H68" s="185"/>
      <c r="I68" s="185"/>
    </row>
    <row r="69" spans="1:9" s="39" customFormat="1" ht="9.75" customHeight="1" x14ac:dyDescent="0.2">
      <c r="A69" s="65" t="s">
        <v>96</v>
      </c>
      <c r="B69" s="184"/>
      <c r="C69" s="184"/>
      <c r="D69" s="184"/>
      <c r="E69" s="184"/>
      <c r="F69" s="186" t="s">
        <v>74</v>
      </c>
      <c r="G69" s="186"/>
      <c r="H69" s="187" t="s">
        <v>75</v>
      </c>
      <c r="I69" s="187"/>
    </row>
    <row r="70" spans="1:9" s="39" customFormat="1" ht="9.75" customHeight="1" x14ac:dyDescent="0.2">
      <c r="A70" s="65" t="s">
        <v>97</v>
      </c>
      <c r="B70" s="184"/>
      <c r="C70" s="184"/>
      <c r="D70" s="184"/>
      <c r="E70" s="184"/>
      <c r="F70" s="66" t="s">
        <v>98</v>
      </c>
      <c r="G70" s="67" t="s">
        <v>99</v>
      </c>
      <c r="H70" s="68" t="s">
        <v>98</v>
      </c>
      <c r="I70" s="69" t="s">
        <v>99</v>
      </c>
    </row>
    <row r="71" spans="1:9" s="39" customFormat="1" ht="9.75" customHeight="1" x14ac:dyDescent="0.2">
      <c r="A71" s="70" t="s">
        <v>100</v>
      </c>
      <c r="B71" s="71" t="s">
        <v>101</v>
      </c>
      <c r="C71" s="71" t="s">
        <v>102</v>
      </c>
      <c r="D71" s="71" t="s">
        <v>103</v>
      </c>
      <c r="E71" s="71" t="s">
        <v>104</v>
      </c>
      <c r="F71" s="72" t="s">
        <v>105</v>
      </c>
      <c r="G71" s="73" t="s">
        <v>106</v>
      </c>
      <c r="H71" s="74" t="s">
        <v>107</v>
      </c>
      <c r="I71" s="75" t="s">
        <v>108</v>
      </c>
    </row>
    <row r="72" spans="1:9" s="83" customFormat="1" ht="11.25" x14ac:dyDescent="0.2">
      <c r="A72" s="76"/>
      <c r="B72" s="77"/>
      <c r="C72" s="78" t="s">
        <v>81</v>
      </c>
      <c r="D72" s="77"/>
      <c r="E72" s="77"/>
      <c r="F72" s="79"/>
      <c r="G72" s="80"/>
      <c r="H72" s="81"/>
      <c r="I72" s="82"/>
    </row>
    <row r="73" spans="1:9" s="83" customFormat="1" ht="11.25" x14ac:dyDescent="0.2">
      <c r="A73" s="84"/>
      <c r="B73" s="85" t="s">
        <v>221</v>
      </c>
      <c r="C73" s="49" t="s">
        <v>222</v>
      </c>
      <c r="D73" s="86"/>
      <c r="E73" s="86"/>
      <c r="F73" s="87"/>
      <c r="G73" s="88"/>
      <c r="H73" s="89"/>
      <c r="I73" s="90"/>
    </row>
    <row r="74" spans="1:9" s="39" customFormat="1" ht="9.75" x14ac:dyDescent="0.2">
      <c r="A74" s="91">
        <f>A65+1</f>
        <v>53</v>
      </c>
      <c r="B74" s="92" t="s">
        <v>223</v>
      </c>
      <c r="C74" s="93" t="s">
        <v>224</v>
      </c>
      <c r="D74" s="94" t="s">
        <v>113</v>
      </c>
      <c r="E74" s="95">
        <v>32</v>
      </c>
      <c r="F74" s="188">
        <v>0</v>
      </c>
      <c r="G74" s="96">
        <f t="shared" ref="G74:G79" si="6">E74*F74</f>
        <v>0</v>
      </c>
      <c r="H74" s="189">
        <v>0</v>
      </c>
      <c r="I74" s="97">
        <f t="shared" ref="I74:I79" si="7">E74*H74</f>
        <v>0</v>
      </c>
    </row>
    <row r="75" spans="1:9" s="39" customFormat="1" ht="9.75" x14ac:dyDescent="0.2">
      <c r="A75" s="91">
        <f>A74+1</f>
        <v>54</v>
      </c>
      <c r="B75" s="92" t="s">
        <v>225</v>
      </c>
      <c r="C75" s="93" t="s">
        <v>226</v>
      </c>
      <c r="D75" s="94" t="s">
        <v>113</v>
      </c>
      <c r="E75" s="95">
        <v>80</v>
      </c>
      <c r="F75" s="188">
        <v>0</v>
      </c>
      <c r="G75" s="96">
        <f t="shared" si="6"/>
        <v>0</v>
      </c>
      <c r="H75" s="189">
        <v>0</v>
      </c>
      <c r="I75" s="97">
        <f t="shared" si="7"/>
        <v>0</v>
      </c>
    </row>
    <row r="76" spans="1:9" s="39" customFormat="1" ht="9.75" x14ac:dyDescent="0.2">
      <c r="A76" s="91">
        <f>A75+1</f>
        <v>55</v>
      </c>
      <c r="B76" s="92" t="s">
        <v>227</v>
      </c>
      <c r="C76" s="93" t="s">
        <v>228</v>
      </c>
      <c r="D76" s="94" t="s">
        <v>113</v>
      </c>
      <c r="E76" s="95">
        <v>56</v>
      </c>
      <c r="F76" s="188">
        <v>0</v>
      </c>
      <c r="G76" s="96">
        <f t="shared" si="6"/>
        <v>0</v>
      </c>
      <c r="H76" s="189">
        <v>0</v>
      </c>
      <c r="I76" s="97">
        <f t="shared" si="7"/>
        <v>0</v>
      </c>
    </row>
    <row r="77" spans="1:9" s="39" customFormat="1" ht="9.75" x14ac:dyDescent="0.2">
      <c r="A77" s="91">
        <f>A76+1</f>
        <v>56</v>
      </c>
      <c r="B77" s="92" t="s">
        <v>229</v>
      </c>
      <c r="C77" s="93" t="s">
        <v>230</v>
      </c>
      <c r="D77" s="94" t="s">
        <v>113</v>
      </c>
      <c r="E77" s="95">
        <v>18</v>
      </c>
      <c r="F77" s="188">
        <v>0</v>
      </c>
      <c r="G77" s="96">
        <f t="shared" si="6"/>
        <v>0</v>
      </c>
      <c r="H77" s="189">
        <v>0</v>
      </c>
      <c r="I77" s="97">
        <f t="shared" si="7"/>
        <v>0</v>
      </c>
    </row>
    <row r="78" spans="1:9" s="39" customFormat="1" ht="9.75" x14ac:dyDescent="0.2">
      <c r="A78" s="91">
        <f>A77+1</f>
        <v>57</v>
      </c>
      <c r="B78" s="92" t="s">
        <v>231</v>
      </c>
      <c r="C78" s="93" t="s">
        <v>232</v>
      </c>
      <c r="D78" s="94" t="s">
        <v>113</v>
      </c>
      <c r="E78" s="95">
        <v>10</v>
      </c>
      <c r="F78" s="188">
        <v>0</v>
      </c>
      <c r="G78" s="96">
        <f t="shared" si="6"/>
        <v>0</v>
      </c>
      <c r="H78" s="189">
        <v>0</v>
      </c>
      <c r="I78" s="97">
        <f t="shared" si="7"/>
        <v>0</v>
      </c>
    </row>
    <row r="79" spans="1:9" s="39" customFormat="1" ht="9.75" x14ac:dyDescent="0.2">
      <c r="A79" s="91">
        <f>A78+1</f>
        <v>58</v>
      </c>
      <c r="B79" s="92" t="s">
        <v>233</v>
      </c>
      <c r="C79" s="93" t="s">
        <v>234</v>
      </c>
      <c r="D79" s="94" t="s">
        <v>113</v>
      </c>
      <c r="E79" s="95">
        <v>196</v>
      </c>
      <c r="F79" s="188">
        <v>0</v>
      </c>
      <c r="G79" s="96">
        <f t="shared" si="6"/>
        <v>0</v>
      </c>
      <c r="H79" s="189">
        <v>0</v>
      </c>
      <c r="I79" s="97">
        <f t="shared" si="7"/>
        <v>0</v>
      </c>
    </row>
    <row r="80" spans="1:9" s="83" customFormat="1" ht="11.25" x14ac:dyDescent="0.2">
      <c r="A80" s="106"/>
      <c r="B80" s="107">
        <v>722</v>
      </c>
      <c r="C80" s="108" t="s">
        <v>235</v>
      </c>
      <c r="D80" s="109"/>
      <c r="E80" s="109"/>
      <c r="F80" s="110"/>
      <c r="G80" s="111">
        <f>SUM(G74:G79)</f>
        <v>0</v>
      </c>
      <c r="H80" s="112"/>
      <c r="I80" s="113">
        <f>SUM(I74:I79)</f>
        <v>0</v>
      </c>
    </row>
    <row r="81" spans="1:9" x14ac:dyDescent="0.2">
      <c r="A81" s="114"/>
      <c r="B81" s="114"/>
      <c r="C81" s="114"/>
      <c r="D81" s="114"/>
      <c r="E81" s="114"/>
      <c r="F81" s="114"/>
      <c r="G81" s="114"/>
      <c r="H81" s="114"/>
      <c r="I81" s="114"/>
    </row>
    <row r="82" spans="1:9" s="39" customFormat="1" ht="9.75" customHeight="1" x14ac:dyDescent="0.2">
      <c r="A82" s="64" t="s">
        <v>90</v>
      </c>
      <c r="B82" s="184" t="s">
        <v>91</v>
      </c>
      <c r="C82" s="184" t="s">
        <v>92</v>
      </c>
      <c r="D82" s="184" t="s">
        <v>93</v>
      </c>
      <c r="E82" s="184" t="s">
        <v>94</v>
      </c>
      <c r="F82" s="185" t="s">
        <v>95</v>
      </c>
      <c r="G82" s="185"/>
      <c r="H82" s="185"/>
      <c r="I82" s="185"/>
    </row>
    <row r="83" spans="1:9" s="39" customFormat="1" ht="9.75" customHeight="1" x14ac:dyDescent="0.2">
      <c r="A83" s="65" t="s">
        <v>96</v>
      </c>
      <c r="B83" s="184"/>
      <c r="C83" s="184"/>
      <c r="D83" s="184"/>
      <c r="E83" s="184"/>
      <c r="F83" s="186" t="s">
        <v>74</v>
      </c>
      <c r="G83" s="186"/>
      <c r="H83" s="187" t="s">
        <v>75</v>
      </c>
      <c r="I83" s="187"/>
    </row>
    <row r="84" spans="1:9" s="39" customFormat="1" ht="9.75" customHeight="1" x14ac:dyDescent="0.2">
      <c r="A84" s="65" t="s">
        <v>97</v>
      </c>
      <c r="B84" s="184"/>
      <c r="C84" s="184"/>
      <c r="D84" s="184"/>
      <c r="E84" s="184"/>
      <c r="F84" s="66" t="s">
        <v>98</v>
      </c>
      <c r="G84" s="67" t="s">
        <v>99</v>
      </c>
      <c r="H84" s="68" t="s">
        <v>98</v>
      </c>
      <c r="I84" s="69" t="s">
        <v>99</v>
      </c>
    </row>
    <row r="85" spans="1:9" s="39" customFormat="1" ht="9.75" customHeight="1" x14ac:dyDescent="0.2">
      <c r="A85" s="70" t="s">
        <v>100</v>
      </c>
      <c r="B85" s="71" t="s">
        <v>101</v>
      </c>
      <c r="C85" s="71" t="s">
        <v>102</v>
      </c>
      <c r="D85" s="71" t="s">
        <v>103</v>
      </c>
      <c r="E85" s="71" t="s">
        <v>104</v>
      </c>
      <c r="F85" s="72" t="s">
        <v>105</v>
      </c>
      <c r="G85" s="73" t="s">
        <v>106</v>
      </c>
      <c r="H85" s="74" t="s">
        <v>107</v>
      </c>
      <c r="I85" s="75" t="s">
        <v>108</v>
      </c>
    </row>
    <row r="86" spans="1:9" s="83" customFormat="1" ht="11.25" x14ac:dyDescent="0.2">
      <c r="A86" s="76"/>
      <c r="B86" s="77"/>
      <c r="C86" s="78" t="s">
        <v>84</v>
      </c>
      <c r="D86" s="77"/>
      <c r="E86" s="77"/>
      <c r="F86" s="79"/>
      <c r="G86" s="80"/>
      <c r="H86" s="81"/>
      <c r="I86" s="82"/>
    </row>
    <row r="87" spans="1:9" s="83" customFormat="1" ht="11.25" x14ac:dyDescent="0.2">
      <c r="A87" s="84"/>
      <c r="B87" s="85" t="s">
        <v>236</v>
      </c>
      <c r="C87" s="49" t="s">
        <v>237</v>
      </c>
      <c r="D87" s="86"/>
      <c r="E87" s="86"/>
      <c r="F87" s="87"/>
      <c r="G87" s="88"/>
      <c r="H87" s="89"/>
      <c r="I87" s="90"/>
    </row>
    <row r="88" spans="1:9" s="39" customFormat="1" ht="9.75" x14ac:dyDescent="0.2">
      <c r="A88" s="91">
        <f>A79+1</f>
        <v>59</v>
      </c>
      <c r="B88" s="92" t="s">
        <v>238</v>
      </c>
      <c r="C88" s="93" t="s">
        <v>239</v>
      </c>
      <c r="D88" s="94" t="s">
        <v>134</v>
      </c>
      <c r="E88" s="95">
        <v>44</v>
      </c>
      <c r="F88" s="188">
        <v>0</v>
      </c>
      <c r="G88" s="96">
        <f>E88*F88</f>
        <v>0</v>
      </c>
      <c r="H88" s="189">
        <v>0</v>
      </c>
      <c r="I88" s="97">
        <f>E88*H88</f>
        <v>0</v>
      </c>
    </row>
    <row r="89" spans="1:9" s="83" customFormat="1" ht="11.25" x14ac:dyDescent="0.2">
      <c r="A89" s="106"/>
      <c r="B89" s="107" t="s">
        <v>85</v>
      </c>
      <c r="C89" s="108" t="s">
        <v>240</v>
      </c>
      <c r="D89" s="109"/>
      <c r="E89" s="109"/>
      <c r="F89" s="110"/>
      <c r="G89" s="111">
        <f>SUM(G88:G88)</f>
        <v>0</v>
      </c>
      <c r="H89" s="112"/>
      <c r="I89" s="113">
        <f>SUM(I88:I88)</f>
        <v>0</v>
      </c>
    </row>
    <row r="90" spans="1:9" x14ac:dyDescent="0.2">
      <c r="A90" s="114"/>
      <c r="B90" s="114"/>
      <c r="C90" s="114"/>
      <c r="D90" s="114"/>
      <c r="E90" s="114"/>
      <c r="F90" s="114"/>
      <c r="G90" s="114"/>
      <c r="H90" s="114"/>
      <c r="I90" s="114"/>
    </row>
    <row r="91" spans="1:9" s="83" customFormat="1" ht="11.25" x14ac:dyDescent="0.2">
      <c r="A91" s="115"/>
      <c r="B91" s="116"/>
      <c r="C91" s="117" t="s">
        <v>241</v>
      </c>
      <c r="D91" s="118"/>
      <c r="E91" s="118"/>
      <c r="F91" s="118"/>
      <c r="G91" s="118"/>
      <c r="H91" s="183">
        <f>'KRYCÍ LIST'!E20</f>
        <v>0</v>
      </c>
      <c r="I91" s="183"/>
    </row>
  </sheetData>
  <sheetProtection algorithmName="SHA-512" hashValue="TpFfpoyW9cOw1nhOiHTLqe0XZymUoe1E2NeU6oK5F0/SkpEoOXyexv8ppzgKXObZVavfPDFU8voRWDxrtsk56A==" saltValue="uWW4AQdpH6w8PBV2yCq6tw==" spinCount="100000" sheet="1" objects="1" scenarios="1"/>
  <mergeCells count="27">
    <mergeCell ref="A1:G1"/>
    <mergeCell ref="H1:I1"/>
    <mergeCell ref="A2:G2"/>
    <mergeCell ref="H2:I2"/>
    <mergeCell ref="A4:I4"/>
    <mergeCell ref="B6:B8"/>
    <mergeCell ref="C6:C8"/>
    <mergeCell ref="D6:D8"/>
    <mergeCell ref="E6:E8"/>
    <mergeCell ref="F6:I6"/>
    <mergeCell ref="F7:G7"/>
    <mergeCell ref="H7:I7"/>
    <mergeCell ref="B68:B70"/>
    <mergeCell ref="C68:C70"/>
    <mergeCell ref="D68:D70"/>
    <mergeCell ref="E68:E70"/>
    <mergeCell ref="F68:I68"/>
    <mergeCell ref="F69:G69"/>
    <mergeCell ref="H69:I69"/>
    <mergeCell ref="H91:I91"/>
    <mergeCell ref="B82:B84"/>
    <mergeCell ref="C82:C84"/>
    <mergeCell ref="D82:D84"/>
    <mergeCell ref="E82:E84"/>
    <mergeCell ref="F82:I82"/>
    <mergeCell ref="F83:G83"/>
    <mergeCell ref="H83:I83"/>
  </mergeCells>
  <printOptions horizontalCentered="1"/>
  <pageMargins left="0.39374999999999999" right="0.39374999999999999" top="0.59027777777777801" bottom="0.59027777777777801" header="0.511811023622047" footer="0.3"/>
  <pageSetup paperSize="9" orientation="landscape" horizontalDpi="300" verticalDpi="300" r:id="rId1"/>
  <headerFoot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REKAPITULACE OBJEKTŮ STAVBY</vt:lpstr>
      <vt:lpstr>KRYCÍ LIST</vt:lpstr>
      <vt:lpstr>REKAPITULACE</vt:lpstr>
      <vt:lpstr>ROZPOČET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Fujitsu</dc:creator>
  <dc:description/>
  <cp:lastModifiedBy>Bc. Petr Šámal</cp:lastModifiedBy>
  <cp:revision>1</cp:revision>
  <cp:lastPrinted>2023-11-28T12:32:14Z</cp:lastPrinted>
  <dcterms:created xsi:type="dcterms:W3CDTF">2023-09-24T11:48:46Z</dcterms:created>
  <dcterms:modified xsi:type="dcterms:W3CDTF">2023-11-30T06:30:05Z</dcterms:modified>
  <dc:language>cs-CZ</dc:language>
</cp:coreProperties>
</file>