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rekaputilace_stavebnich_praci" sheetId="1" r:id="rId1"/>
    <sheet name="vykaz_vymer_bud_A" sheetId="2" r:id="rId2"/>
    <sheet name="vykaz_vymer_bud_C" sheetId="3" r:id="rId3"/>
    <sheet name="vykaz_vymer_bud_D" sheetId="4" r:id="rId4"/>
    <sheet name="vykaz_vymer_bud_F" sheetId="5" r:id="rId5"/>
    <sheet name="vykaz_vymer_bud_G" sheetId="6" r:id="rId6"/>
    <sheet name="vykaz_vymer_bud_H" sheetId="7" r:id="rId7"/>
    <sheet name="vykaz_vymer_bud_K" sheetId="8" r:id="rId8"/>
    <sheet name="vykaz_vymer_bud_T" sheetId="9" r:id="rId9"/>
    <sheet name="vykaz_vymer_dům_čp_144" sheetId="10" r:id="rId10"/>
    <sheet name="vykaz_vymer_parapety_budova_J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420734158488</author>
  </authors>
  <commentList>
    <comment ref="G4" authorId="0">
      <text>
        <r>
          <rPr>
            <b/>
            <sz val="9"/>
            <rFont val="Tahoma"/>
            <family val="2"/>
          </rPr>
          <t>doplní uchazeč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 xml:space="preserve">doplní uchazeč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<sst xmlns="http://schemas.openxmlformats.org/spreadsheetml/2006/main" count="754" uniqueCount="145">
  <si>
    <t>Slepý stavební rozpočet</t>
  </si>
  <si>
    <t>1</t>
  </si>
  <si>
    <t>3</t>
  </si>
  <si>
    <t>4</t>
  </si>
  <si>
    <t>Zkrácený popis</t>
  </si>
  <si>
    <t>Rozměry</t>
  </si>
  <si>
    <t>MJ</t>
  </si>
  <si>
    <t>Množství</t>
  </si>
  <si>
    <t>Objednatel:</t>
  </si>
  <si>
    <t>Cena/MJ</t>
  </si>
  <si>
    <t>(Kč)</t>
  </si>
  <si>
    <t>ks</t>
  </si>
  <si>
    <t>soubor</t>
  </si>
  <si>
    <t>m</t>
  </si>
  <si>
    <t>Celkem (bez DPH)</t>
  </si>
  <si>
    <t>2</t>
  </si>
  <si>
    <t>Celkem (Kč)</t>
  </si>
  <si>
    <t>pol.č</t>
  </si>
  <si>
    <t>Demontáž a montáž střešní pálené krytiny na lemování a úžlabí</t>
  </si>
  <si>
    <t>m2</t>
  </si>
  <si>
    <t>Čistění komínového lemování</t>
  </si>
  <si>
    <t>9</t>
  </si>
  <si>
    <t xml:space="preserve">Ostatní nákldy </t>
  </si>
  <si>
    <t>13</t>
  </si>
  <si>
    <t>Vybudování zařízení staveniště</t>
  </si>
  <si>
    <t xml:space="preserve">Provoz zařízení staveniště </t>
  </si>
  <si>
    <t>Odstranění zařízení staveniště</t>
  </si>
  <si>
    <t>Mobilní plotová zábrana do výšky 2.2 m - zřízení</t>
  </si>
  <si>
    <t>Mobilní plotová zábrana do výšky 2.2 m  - demontáž</t>
  </si>
  <si>
    <t xml:space="preserve">Koordianční činnost </t>
  </si>
  <si>
    <t>t</t>
  </si>
  <si>
    <t>Přesuny hmot - pokrývačské práce do 15 m</t>
  </si>
  <si>
    <t>Poplatek za skládku, bilogický odpad - listí</t>
  </si>
  <si>
    <t>5</t>
  </si>
  <si>
    <t>pozn.</t>
  </si>
  <si>
    <t xml:space="preserve">Čistění lemování a úžlabí
</t>
  </si>
  <si>
    <t>Utěsnění spar lemování PU tmelem</t>
  </si>
  <si>
    <t>den</t>
  </si>
  <si>
    <t xml:space="preserve">Pronájem-mobilní plotová zábrana </t>
  </si>
  <si>
    <t>6</t>
  </si>
  <si>
    <t>7</t>
  </si>
  <si>
    <t>8</t>
  </si>
  <si>
    <t>10</t>
  </si>
  <si>
    <t>11</t>
  </si>
  <si>
    <t>12</t>
  </si>
  <si>
    <t>Celkem</t>
  </si>
  <si>
    <t>Psychiatrická nemocnice Horní Beřkovice</t>
  </si>
  <si>
    <t>Dodavatel :</t>
  </si>
  <si>
    <t xml:space="preserve">Název zakázky : </t>
  </si>
  <si>
    <t>Místo stavby :</t>
  </si>
  <si>
    <t>Zadavatel :</t>
  </si>
  <si>
    <t xml:space="preserve">Adresa : </t>
  </si>
  <si>
    <t>Podřipská 1, 411 85 Horní Beřkovice</t>
  </si>
  <si>
    <t>Datum zpracování :</t>
  </si>
  <si>
    <t>PN Horní Beřkoivce</t>
  </si>
  <si>
    <t>Budova C - číštění lemování a úžlabí střechy</t>
  </si>
  <si>
    <t>hmotnost střešní krytiny uvažována 45 kg/m2, 78 * 45 = 3,51 t</t>
  </si>
  <si>
    <t>Budova A - číštění lemování a úžlabí střechy</t>
  </si>
  <si>
    <t>hmotnost střešní krytiny uvažována 45 kg/m2, 168 * 45 = 7,56 t</t>
  </si>
  <si>
    <t>Budova H - číštění lemování a úžlabí střechy</t>
  </si>
  <si>
    <t>hmotnost střešní krytiny uvažována 45 kg/m2, 79 * 45 = 3,55 t</t>
  </si>
  <si>
    <t>Oprava oplechování bytového domu č.p. 144, V Sídlišti 144 Horní Beřkovice</t>
  </si>
  <si>
    <t>Nakládání vybour.hmot na doprav.prostředky</t>
  </si>
  <si>
    <t xml:space="preserve">Odvoz suti a vybour. hmot na skládku do 1 km
</t>
  </si>
  <si>
    <t>Příplatek k odvozu za každý další 1 km</t>
  </si>
  <si>
    <t>Poplatek za skládku suti</t>
  </si>
  <si>
    <t>Demontáž klempířských kcí</t>
  </si>
  <si>
    <t>Montáž háků Pz půlkruhových, vč. dodání</t>
  </si>
  <si>
    <t>Žlaby z Pz plechu podokapní půlkruhové, rš 330 mm, vč. čílek</t>
  </si>
  <si>
    <t>Kotlík z Pz plechu 33/10</t>
  </si>
  <si>
    <t>Roh 33 Pz</t>
  </si>
  <si>
    <t>Kout 33 Pz</t>
  </si>
  <si>
    <t>S koleno 120 Pz</t>
  </si>
  <si>
    <t>Spojka žlabu</t>
  </si>
  <si>
    <t>Odpadní trouby z Pz plechu, kruhové, D 120 mm, včetně kolen, objímek</t>
  </si>
  <si>
    <t>14</t>
  </si>
  <si>
    <t>Odskok 120 Pz</t>
  </si>
  <si>
    <t>15</t>
  </si>
  <si>
    <t>Objímka svodu 120 Pz</t>
  </si>
  <si>
    <t>16</t>
  </si>
  <si>
    <t>V koleno 120 Pz</t>
  </si>
  <si>
    <t>17</t>
  </si>
  <si>
    <t>Spojovací materiál</t>
  </si>
  <si>
    <t>kpl</t>
  </si>
  <si>
    <t>18</t>
  </si>
  <si>
    <t>Zpětná montáž nárož plechů</t>
  </si>
  <si>
    <t>19</t>
  </si>
  <si>
    <t>Montáž okapnice Pz</t>
  </si>
  <si>
    <t>20</t>
  </si>
  <si>
    <t>Montáž střešní krytiny plechové</t>
  </si>
  <si>
    <t>21</t>
  </si>
  <si>
    <t>Střešní krytina plechová, barvený plech</t>
  </si>
  <si>
    <t>22</t>
  </si>
  <si>
    <t>Přesun hmot pro klempířské konstr., výšky do 12 m</t>
  </si>
  <si>
    <t>%</t>
  </si>
  <si>
    <t>23</t>
  </si>
  <si>
    <t>24</t>
  </si>
  <si>
    <t>25</t>
  </si>
  <si>
    <t>26</t>
  </si>
  <si>
    <t>27</t>
  </si>
  <si>
    <t>28</t>
  </si>
  <si>
    <t>délka pronájmu - 3 dny: 15 * 3 = 45</t>
  </si>
  <si>
    <t>Budova K - číštění lemování a úžlabí střechy, montáž střešního vstupu</t>
  </si>
  <si>
    <t>Montáž plošiny na krytinu</t>
  </si>
  <si>
    <t>hmotnost střešní krytiny uvažována 45 kg/m2, 107 * 45 = 4,81 t</t>
  </si>
  <si>
    <t>délka pronájmu - 3 dny : 15 * 3 = 45</t>
  </si>
  <si>
    <t>Budova D - číštění lemování a úžlabí střechy</t>
  </si>
  <si>
    <t>hmotnost střešní krytiny uvažována 45 kg/m2, 121 * 45 = 5,44  t</t>
  </si>
  <si>
    <t>Budova F - číštění lemování a úžlabí střechy</t>
  </si>
  <si>
    <t>hmotnost střešní krytiny uvažována 45 kg/m2, 62 * 45 = 2,79 t</t>
  </si>
  <si>
    <t>Budova G - číštění lemování a úžlabí střechy</t>
  </si>
  <si>
    <t>hmotnost střešní krytiny uvažována 45 kg/m2, 102* 45 = 4,59 t</t>
  </si>
  <si>
    <t>Výroba a montáž parapetů FeZn, RAL 8004, r.š. 330 mm</t>
  </si>
  <si>
    <t>Přesuny hmot - pokrývačské práce</t>
  </si>
  <si>
    <t>Provádění pokrývačských a klempířských prací v roce 2022</t>
  </si>
  <si>
    <t>Název akce:</t>
  </si>
  <si>
    <r>
      <rPr>
        <b/>
        <sz val="14"/>
        <rFont val="Calibri"/>
        <family val="2"/>
      </rPr>
      <t>Místo:</t>
    </r>
    <r>
      <rPr>
        <sz val="14"/>
        <rFont val="Calibri"/>
        <family val="2"/>
      </rPr>
      <t xml:space="preserve"> </t>
    </r>
  </si>
  <si>
    <r>
      <rPr>
        <b/>
        <sz val="14"/>
        <rFont val="Calibri"/>
        <family val="2"/>
      </rPr>
      <t>Zadavatel:</t>
    </r>
    <r>
      <rPr>
        <sz val="14"/>
        <rFont val="Calibri"/>
        <family val="2"/>
      </rPr>
      <t xml:space="preserve"> </t>
    </r>
  </si>
  <si>
    <t>IČ:</t>
  </si>
  <si>
    <t xml:space="preserve">DIČ: </t>
  </si>
  <si>
    <t>CZ00673552</t>
  </si>
  <si>
    <t>Uchazeč:</t>
  </si>
  <si>
    <t>Vyplní dodavatel</t>
  </si>
  <si>
    <t>Sídlo:</t>
  </si>
  <si>
    <t>DIČ:</t>
  </si>
  <si>
    <t>Sazba daně</t>
  </si>
  <si>
    <t>Základ daně</t>
  </si>
  <si>
    <t>Výše daně</t>
  </si>
  <si>
    <t>DPH</t>
  </si>
  <si>
    <t>základní</t>
  </si>
  <si>
    <t>Cena bez DPH</t>
  </si>
  <si>
    <t>Cena s DPH</t>
  </si>
  <si>
    <t>Rekapitulace stavebních prací</t>
  </si>
  <si>
    <t>Budova J - výroba a montáž parapetů</t>
  </si>
  <si>
    <t xml:space="preserve">délka pronájmu - 5 dnů : 30 * 5 = 150 </t>
  </si>
  <si>
    <t>délka pronájmu - 4 dny: 20 * 4 = 80</t>
  </si>
  <si>
    <t xml:space="preserve">délka pronájmu - 3 dny: 15 * 3 = 45 </t>
  </si>
  <si>
    <t xml:space="preserve">délka pronájmu - 4 dny: 20 * 4 = 80 </t>
  </si>
  <si>
    <t>délka pronájmu - 4 dny: 15 * 3 = 45</t>
  </si>
  <si>
    <t>Montáž okna ve střeše  - pro vstup do půdního prosotru</t>
  </si>
  <si>
    <t>délka pronájmu - 12 dnů: 12 * 15 = 180</t>
  </si>
  <si>
    <t>Budova T - číštění lemování a úžlabí střechy</t>
  </si>
  <si>
    <t>hmotnost střešní krytiny uvažována 45 kg/m2, 79 * 45 = 2,34 t</t>
  </si>
  <si>
    <t>délka pronájmu - 2 dny: 15 * 2 = 30</t>
  </si>
  <si>
    <t>Koordianční činnost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</si>
</sst>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  <numFmt numFmtId="173" formatCode="#,##0.00\ _K_č"/>
  </numFmts>
  <fonts count="7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56"/>
      <name val="Arial Narrow"/>
      <family val="2"/>
    </font>
    <font>
      <b/>
      <sz val="12"/>
      <color indexed="8"/>
      <name val="Arial Narrow"/>
      <family val="2"/>
    </font>
    <font>
      <b/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1"/>
      <name val="Arial Narrow"/>
      <family val="2"/>
    </font>
    <font>
      <i/>
      <sz val="10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Narrow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Narrow"/>
      <family val="2"/>
    </font>
    <font>
      <sz val="9"/>
      <color indexed="10"/>
      <name val="Arial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Narrow"/>
      <family val="2"/>
    </font>
    <font>
      <sz val="9"/>
      <color rgb="FFFF0000"/>
      <name val="Arial"/>
      <family val="2"/>
    </font>
    <font>
      <b/>
      <sz val="12"/>
      <color rgb="FF000000"/>
      <name val="Arial Narrow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rgb="FFFF000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5" fillId="0" borderId="0">
      <alignment/>
      <protection/>
    </xf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3"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1" xfId="0" applyNumberFormat="1" applyFont="1" applyBorder="1" applyAlignment="1">
      <alignment vertical="center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5" fillId="0" borderId="15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4" fillId="33" borderId="24" xfId="0" applyNumberFormat="1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top" shrinkToFit="1"/>
    </xf>
    <xf numFmtId="2" fontId="15" fillId="0" borderId="0" xfId="0" applyNumberFormat="1" applyFont="1" applyBorder="1" applyAlignment="1">
      <alignment vertical="top" shrinkToFit="1"/>
    </xf>
    <xf numFmtId="49" fontId="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4" fontId="6" fillId="34" borderId="11" xfId="0" applyNumberFormat="1" applyFont="1" applyFill="1" applyBorder="1" applyAlignment="1">
      <alignment vertical="center"/>
    </xf>
    <xf numFmtId="4" fontId="66" fillId="34" borderId="11" xfId="0" applyNumberFormat="1" applyFont="1" applyFill="1" applyBorder="1" applyAlignment="1">
      <alignment vertical="center"/>
    </xf>
    <xf numFmtId="0" fontId="45" fillId="35" borderId="27" xfId="48" applyFill="1" applyBorder="1">
      <alignment/>
      <protection/>
    </xf>
    <xf numFmtId="0" fontId="67" fillId="35" borderId="26" xfId="48" applyFont="1" applyFill="1" applyBorder="1">
      <alignment/>
      <protection/>
    </xf>
    <xf numFmtId="0" fontId="45" fillId="35" borderId="26" xfId="48" applyFill="1" applyBorder="1">
      <alignment/>
      <protection/>
    </xf>
    <xf numFmtId="0" fontId="45" fillId="35" borderId="28" xfId="48" applyFill="1" applyBorder="1">
      <alignment/>
      <protection/>
    </xf>
    <xf numFmtId="0" fontId="45" fillId="0" borderId="0" xfId="48">
      <alignment/>
      <protection/>
    </xf>
    <xf numFmtId="0" fontId="45" fillId="35" borderId="29" xfId="48" applyFill="1" applyBorder="1">
      <alignment/>
      <protection/>
    </xf>
    <xf numFmtId="0" fontId="45" fillId="35" borderId="0" xfId="48" applyFill="1" applyBorder="1">
      <alignment/>
      <protection/>
    </xf>
    <xf numFmtId="0" fontId="45" fillId="35" borderId="30" xfId="48" applyFill="1" applyBorder="1">
      <alignment/>
      <protection/>
    </xf>
    <xf numFmtId="0" fontId="16" fillId="35" borderId="0" xfId="48" applyFont="1" applyFill="1" applyBorder="1">
      <alignment/>
      <protection/>
    </xf>
    <xf numFmtId="0" fontId="17" fillId="35" borderId="0" xfId="48" applyFont="1" applyFill="1" applyBorder="1">
      <alignment/>
      <protection/>
    </xf>
    <xf numFmtId="0" fontId="68" fillId="35" borderId="0" xfId="48" applyFont="1" applyFill="1" applyBorder="1">
      <alignment/>
      <protection/>
    </xf>
    <xf numFmtId="0" fontId="69" fillId="35" borderId="30" xfId="48" applyFont="1" applyFill="1" applyBorder="1">
      <alignment/>
      <protection/>
    </xf>
    <xf numFmtId="0" fontId="40" fillId="35" borderId="0" xfId="48" applyFont="1" applyFill="1" applyBorder="1">
      <alignment/>
      <protection/>
    </xf>
    <xf numFmtId="0" fontId="70" fillId="35" borderId="30" xfId="48" applyFont="1" applyFill="1" applyBorder="1" applyAlignment="1">
      <alignment horizontal="left"/>
      <protection/>
    </xf>
    <xf numFmtId="0" fontId="69" fillId="35" borderId="0" xfId="48" applyFont="1" applyFill="1" applyBorder="1">
      <alignment/>
      <protection/>
    </xf>
    <xf numFmtId="0" fontId="70" fillId="35" borderId="30" xfId="48" applyFont="1" applyFill="1" applyBorder="1">
      <alignment/>
      <protection/>
    </xf>
    <xf numFmtId="0" fontId="70" fillId="35" borderId="0" xfId="48" applyFont="1" applyFill="1" applyBorder="1">
      <alignment/>
      <protection/>
    </xf>
    <xf numFmtId="0" fontId="45" fillId="0" borderId="29" xfId="48" applyBorder="1">
      <alignment/>
      <protection/>
    </xf>
    <xf numFmtId="0" fontId="71" fillId="35" borderId="0" xfId="48" applyFont="1" applyFill="1" applyBorder="1">
      <alignment/>
      <protection/>
    </xf>
    <xf numFmtId="0" fontId="72" fillId="35" borderId="0" xfId="48" applyFont="1" applyFill="1" applyBorder="1" applyAlignment="1">
      <alignment horizontal="left"/>
      <protection/>
    </xf>
    <xf numFmtId="172" fontId="72" fillId="35" borderId="30" xfId="48" applyNumberFormat="1" applyFont="1" applyFill="1" applyBorder="1">
      <alignment/>
      <protection/>
    </xf>
    <xf numFmtId="0" fontId="45" fillId="35" borderId="0" xfId="48" applyFill="1" applyBorder="1" applyAlignment="1">
      <alignment horizontal="center" vertical="center"/>
      <protection/>
    </xf>
    <xf numFmtId="9" fontId="45" fillId="35" borderId="0" xfId="48" applyNumberFormat="1" applyFill="1" applyBorder="1" applyAlignment="1">
      <alignment horizontal="center"/>
      <protection/>
    </xf>
    <xf numFmtId="173" fontId="47" fillId="35" borderId="0" xfId="48" applyNumberFormat="1" applyFont="1" applyFill="1" applyBorder="1" applyAlignment="1">
      <alignment horizontal="center"/>
      <protection/>
    </xf>
    <xf numFmtId="173" fontId="47" fillId="35" borderId="0" xfId="48" applyNumberFormat="1" applyFont="1" applyFill="1" applyBorder="1">
      <alignment/>
      <protection/>
    </xf>
    <xf numFmtId="172" fontId="47" fillId="35" borderId="30" xfId="40" applyNumberFormat="1" applyFont="1" applyFill="1" applyBorder="1" applyAlignment="1">
      <alignment horizontal="right"/>
    </xf>
    <xf numFmtId="0" fontId="72" fillId="35" borderId="31" xfId="48" applyFont="1" applyFill="1" applyBorder="1" applyAlignment="1">
      <alignment horizontal="left"/>
      <protection/>
    </xf>
    <xf numFmtId="172" fontId="72" fillId="35" borderId="32" xfId="48" applyNumberFormat="1" applyFont="1" applyFill="1" applyBorder="1">
      <alignment/>
      <protection/>
    </xf>
    <xf numFmtId="0" fontId="45" fillId="35" borderId="0" xfId="48" applyFill="1" applyBorder="1" applyAlignment="1">
      <alignment horizontal="center"/>
      <protection/>
    </xf>
    <xf numFmtId="0" fontId="45" fillId="35" borderId="30" xfId="48" applyFill="1" applyBorder="1" applyAlignment="1">
      <alignment horizontal="right"/>
      <protection/>
    </xf>
    <xf numFmtId="173" fontId="47" fillId="35" borderId="0" xfId="48" applyNumberFormat="1" applyFont="1" applyFill="1" applyBorder="1" applyAlignment="1">
      <alignment horizontal="right"/>
      <protection/>
    </xf>
    <xf numFmtId="0" fontId="45" fillId="35" borderId="33" xfId="48" applyFill="1" applyBorder="1">
      <alignment/>
      <protection/>
    </xf>
    <xf numFmtId="0" fontId="71" fillId="35" borderId="31" xfId="48" applyFont="1" applyFill="1" applyBorder="1" applyAlignment="1">
      <alignment horizontal="left"/>
      <protection/>
    </xf>
    <xf numFmtId="172" fontId="71" fillId="35" borderId="32" xfId="48" applyNumberFormat="1" applyFont="1" applyFill="1" applyBorder="1">
      <alignment/>
      <protection/>
    </xf>
    <xf numFmtId="0" fontId="68" fillId="35" borderId="0" xfId="48" applyFont="1" applyFill="1" applyBorder="1" applyAlignment="1">
      <alignment horizontal="left"/>
      <protection/>
    </xf>
    <xf numFmtId="0" fontId="68" fillId="35" borderId="30" xfId="48" applyFont="1" applyFill="1" applyBorder="1" applyAlignment="1">
      <alignment horizontal="left"/>
      <protection/>
    </xf>
    <xf numFmtId="0" fontId="72" fillId="35" borderId="31" xfId="48" applyFont="1" applyFill="1" applyBorder="1" applyAlignment="1">
      <alignment horizontal="left"/>
      <protection/>
    </xf>
    <xf numFmtId="0" fontId="71" fillId="35" borderId="34" xfId="48" applyFont="1" applyFill="1" applyBorder="1" applyAlignment="1">
      <alignment horizontal="left"/>
      <protection/>
    </xf>
    <xf numFmtId="0" fontId="71" fillId="35" borderId="31" xfId="48" applyFont="1" applyFill="1" applyBorder="1" applyAlignment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 wrapText="1"/>
      <protection/>
    </xf>
    <xf numFmtId="0" fontId="12" fillId="0" borderId="38" xfId="0" applyNumberFormat="1" applyFont="1" applyFill="1" applyBorder="1" applyAlignment="1" applyProtection="1">
      <alignment horizontal="left" vertical="center" wrapText="1"/>
      <protection/>
    </xf>
    <xf numFmtId="0" fontId="12" fillId="0" borderId="37" xfId="0" applyNumberFormat="1" applyFont="1" applyFill="1" applyBorder="1" applyAlignment="1" applyProtection="1">
      <alignment horizontal="left" vertical="center" wrapText="1"/>
      <protection/>
    </xf>
    <xf numFmtId="0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 wrapText="1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/>
    </xf>
    <xf numFmtId="49" fontId="4" fillId="33" borderId="42" xfId="0" applyNumberFormat="1" applyFont="1" applyFill="1" applyBorder="1" applyAlignment="1" applyProtection="1">
      <alignment horizontal="center" vertical="center"/>
      <protection/>
    </xf>
    <xf numFmtId="49" fontId="4" fillId="33" borderId="43" xfId="0" applyNumberFormat="1" applyFont="1" applyFill="1" applyBorder="1" applyAlignment="1" applyProtection="1">
      <alignment horizontal="lef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49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46" xfId="0" applyNumberFormat="1" applyFont="1" applyFill="1" applyBorder="1" applyAlignment="1" applyProtection="1">
      <alignment horizontal="center" vertical="center"/>
      <protection/>
    </xf>
    <xf numFmtId="49" fontId="4" fillId="33" borderId="47" xfId="0" applyNumberFormat="1" applyFont="1" applyFill="1" applyBorder="1" applyAlignment="1" applyProtection="1">
      <alignment horizontal="center" vertical="center"/>
      <protection/>
    </xf>
    <xf numFmtId="49" fontId="4" fillId="33" borderId="48" xfId="0" applyNumberFormat="1" applyFont="1" applyFill="1" applyBorder="1" applyAlignment="1" applyProtection="1">
      <alignment horizontal="center" vertical="center"/>
      <protection/>
    </xf>
    <xf numFmtId="49" fontId="4" fillId="33" borderId="33" xfId="0" applyNumberFormat="1" applyFont="1" applyFill="1" applyBorder="1" applyAlignment="1" applyProtection="1">
      <alignment horizontal="left" vertical="center"/>
      <protection/>
    </xf>
    <xf numFmtId="49" fontId="4" fillId="33" borderId="49" xfId="0" applyNumberFormat="1" applyFont="1" applyFill="1" applyBorder="1" applyAlignment="1" applyProtection="1">
      <alignment horizontal="left" vertical="center"/>
      <protection/>
    </xf>
    <xf numFmtId="49" fontId="4" fillId="33" borderId="50" xfId="0" applyNumberFormat="1" applyFont="1" applyFill="1" applyBorder="1" applyAlignment="1" applyProtection="1">
      <alignment horizontal="left" vertical="center"/>
      <protection/>
    </xf>
    <xf numFmtId="49" fontId="10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73" fillId="0" borderId="0" xfId="0" applyNumberFormat="1" applyFont="1" applyFill="1" applyBorder="1" applyAlignment="1" applyProtection="1">
      <alignment vertical="center"/>
      <protection/>
    </xf>
    <xf numFmtId="49" fontId="73" fillId="0" borderId="10" xfId="0" applyNumberFormat="1" applyFont="1" applyFill="1" applyBorder="1" applyAlignment="1" applyProtection="1">
      <alignment vertical="center"/>
      <protection/>
    </xf>
    <xf numFmtId="49" fontId="5" fillId="0" borderId="49" xfId="0" applyNumberFormat="1" applyFont="1" applyFill="1" applyBorder="1" applyAlignment="1" applyProtection="1">
      <alignment horizontal="left" vertical="center"/>
      <protection/>
    </xf>
    <xf numFmtId="49" fontId="4" fillId="33" borderId="27" xfId="0" applyNumberFormat="1" applyFont="1" applyFill="1" applyBorder="1" applyAlignment="1" applyProtection="1">
      <alignment horizontal="left" vertical="center"/>
      <protection/>
    </xf>
    <xf numFmtId="49" fontId="4" fillId="33" borderId="26" xfId="0" applyNumberFormat="1" applyFont="1" applyFill="1" applyBorder="1" applyAlignment="1" applyProtection="1">
      <alignment horizontal="left" vertical="center"/>
      <protection/>
    </xf>
    <xf numFmtId="49" fontId="4" fillId="33" borderId="28" xfId="0" applyNumberFormat="1" applyFont="1" applyFill="1" applyBorder="1" applyAlignment="1" applyProtection="1">
      <alignment horizontal="left" vertical="center"/>
      <protection/>
    </xf>
    <xf numFmtId="49" fontId="10" fillId="33" borderId="31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49" fontId="5" fillId="0" borderId="26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Border="1" applyAlignment="1" applyProtection="1">
      <alignment horizontal="right" vertical="center"/>
      <protection locked="0"/>
    </xf>
    <xf numFmtId="4" fontId="9" fillId="0" borderId="14" xfId="0" applyNumberFormat="1" applyFont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73" fillId="0" borderId="0" xfId="0" applyNumberFormat="1" applyFont="1" applyFill="1" applyBorder="1" applyAlignment="1" applyProtection="1">
      <alignment vertical="center"/>
      <protection locked="0"/>
    </xf>
    <xf numFmtId="49" fontId="73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5" fillId="19" borderId="0" xfId="48" applyFill="1" applyBorder="1" applyAlignment="1" applyProtection="1">
      <alignment horizontal="left"/>
      <protection locked="0"/>
    </xf>
    <xf numFmtId="0" fontId="45" fillId="19" borderId="0" xfId="48" applyFill="1" applyBorder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Měna 2" xfId="40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1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2.140625" style="61" customWidth="1"/>
    <col min="2" max="2" width="3.8515625" style="61" customWidth="1"/>
    <col min="3" max="3" width="15.140625" style="61" customWidth="1"/>
    <col min="4" max="4" width="11.7109375" style="61" customWidth="1"/>
    <col min="5" max="8" width="9.140625" style="61" customWidth="1"/>
    <col min="9" max="9" width="14.8515625" style="61" customWidth="1"/>
    <col min="10" max="10" width="4.7109375" style="61" customWidth="1"/>
    <col min="11" max="11" width="5.7109375" style="61" customWidth="1"/>
    <col min="12" max="12" width="5.28125" style="61" customWidth="1"/>
    <col min="13" max="13" width="24.57421875" style="61" customWidth="1"/>
    <col min="14" max="16384" width="9.140625" style="61" customWidth="1"/>
  </cols>
  <sheetData>
    <row r="2" spans="2:13" ht="31.5">
      <c r="B2" s="57"/>
      <c r="C2" s="58" t="s">
        <v>132</v>
      </c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2:13" ht="15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2:13" ht="21" customHeight="1">
      <c r="B4" s="62"/>
      <c r="C4" s="65" t="s">
        <v>115</v>
      </c>
      <c r="D4" s="91" t="s">
        <v>114</v>
      </c>
      <c r="E4" s="91"/>
      <c r="F4" s="91"/>
      <c r="G4" s="91"/>
      <c r="H4" s="91"/>
      <c r="I4" s="91"/>
      <c r="J4" s="91"/>
      <c r="K4" s="91"/>
      <c r="L4" s="91"/>
      <c r="M4" s="92"/>
    </row>
    <row r="5" spans="2:13" ht="21">
      <c r="B5" s="62"/>
      <c r="C5" s="66" t="s">
        <v>116</v>
      </c>
      <c r="D5" s="67" t="s">
        <v>52</v>
      </c>
      <c r="E5" s="63"/>
      <c r="F5" s="63"/>
      <c r="G5" s="63"/>
      <c r="H5" s="63"/>
      <c r="I5" s="63"/>
      <c r="J5" s="63"/>
      <c r="K5" s="63"/>
      <c r="L5" s="63"/>
      <c r="M5" s="68"/>
    </row>
    <row r="6" spans="2:13" ht="21">
      <c r="B6" s="62"/>
      <c r="C6" s="66"/>
      <c r="D6" s="67"/>
      <c r="E6" s="63"/>
      <c r="F6" s="63"/>
      <c r="G6" s="63"/>
      <c r="H6" s="63"/>
      <c r="I6" s="63"/>
      <c r="J6" s="63"/>
      <c r="K6" s="63"/>
      <c r="L6" s="63"/>
      <c r="M6" s="68"/>
    </row>
    <row r="7" spans="2:13" ht="18.75">
      <c r="B7" s="62"/>
      <c r="C7" s="66" t="s">
        <v>117</v>
      </c>
      <c r="D7" s="67" t="s">
        <v>46</v>
      </c>
      <c r="E7" s="63"/>
      <c r="F7" s="63"/>
      <c r="G7" s="63"/>
      <c r="H7" s="63"/>
      <c r="I7" s="63"/>
      <c r="J7" s="63"/>
      <c r="K7" s="63"/>
      <c r="L7" s="69" t="s">
        <v>118</v>
      </c>
      <c r="M7" s="70">
        <v>673552</v>
      </c>
    </row>
    <row r="8" spans="2:13" ht="21">
      <c r="B8" s="62"/>
      <c r="C8" s="71"/>
      <c r="D8" s="63"/>
      <c r="E8" s="63"/>
      <c r="F8" s="63"/>
      <c r="G8" s="63"/>
      <c r="H8" s="63"/>
      <c r="I8" s="63"/>
      <c r="J8" s="63"/>
      <c r="K8" s="63"/>
      <c r="L8" s="69" t="s">
        <v>119</v>
      </c>
      <c r="M8" s="72" t="s">
        <v>120</v>
      </c>
    </row>
    <row r="9" spans="2:14" ht="21">
      <c r="B9" s="62"/>
      <c r="C9" s="71"/>
      <c r="D9" s="63"/>
      <c r="E9" s="63"/>
      <c r="F9" s="63"/>
      <c r="G9" s="63"/>
      <c r="H9" s="63"/>
      <c r="I9" s="63"/>
      <c r="J9" s="63"/>
      <c r="K9" s="63"/>
      <c r="L9" s="69"/>
      <c r="M9" s="73"/>
      <c r="N9" s="74"/>
    </row>
    <row r="10" spans="2:14" ht="21">
      <c r="B10" s="62"/>
      <c r="C10" s="75" t="s">
        <v>121</v>
      </c>
      <c r="D10" s="151" t="s">
        <v>122</v>
      </c>
      <c r="E10" s="151"/>
      <c r="F10" s="63"/>
      <c r="G10" s="63"/>
      <c r="H10" s="63"/>
      <c r="I10" s="63"/>
      <c r="J10" s="63"/>
      <c r="K10" s="63"/>
      <c r="L10" s="69" t="s">
        <v>118</v>
      </c>
      <c r="M10" s="152" t="s">
        <v>122</v>
      </c>
      <c r="N10" s="74"/>
    </row>
    <row r="11" spans="2:14" ht="21">
      <c r="B11" s="62"/>
      <c r="C11" s="75" t="s">
        <v>123</v>
      </c>
      <c r="D11" s="151" t="s">
        <v>122</v>
      </c>
      <c r="E11" s="151"/>
      <c r="F11" s="63"/>
      <c r="G11" s="63"/>
      <c r="H11" s="63"/>
      <c r="I11" s="63"/>
      <c r="J11" s="63"/>
      <c r="K11" s="63"/>
      <c r="L11" s="69" t="s">
        <v>124</v>
      </c>
      <c r="M11" s="152" t="s">
        <v>122</v>
      </c>
      <c r="N11" s="74"/>
    </row>
    <row r="12" spans="2:14" ht="15"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74"/>
    </row>
    <row r="13" spans="2:14" ht="1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74"/>
    </row>
    <row r="14" spans="2:13" ht="18.75">
      <c r="B14" s="62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2:13" ht="15">
      <c r="B15" s="62"/>
      <c r="C15" s="78"/>
      <c r="D15" s="63"/>
      <c r="E15" s="79"/>
      <c r="F15" s="63"/>
      <c r="G15" s="63"/>
      <c r="H15" s="63"/>
      <c r="I15" s="80"/>
      <c r="J15" s="81"/>
      <c r="K15" s="81"/>
      <c r="L15" s="81"/>
      <c r="M15" s="82"/>
    </row>
    <row r="16" spans="2:13" ht="15">
      <c r="B16" s="62"/>
      <c r="C16" s="78"/>
      <c r="D16" s="63"/>
      <c r="E16" s="79"/>
      <c r="F16" s="63"/>
      <c r="G16" s="63"/>
      <c r="H16" s="63"/>
      <c r="I16" s="80"/>
      <c r="J16" s="81"/>
      <c r="K16" s="81"/>
      <c r="L16" s="81"/>
      <c r="M16" s="82"/>
    </row>
    <row r="17" spans="2:13" ht="15">
      <c r="B17" s="62"/>
      <c r="C17" s="78"/>
      <c r="D17" s="63"/>
      <c r="E17" s="79"/>
      <c r="F17" s="63"/>
      <c r="G17" s="63"/>
      <c r="H17" s="63"/>
      <c r="I17" s="80"/>
      <c r="J17" s="81"/>
      <c r="K17" s="81"/>
      <c r="L17" s="81"/>
      <c r="M17" s="82"/>
    </row>
    <row r="18" spans="2:13" ht="18.75">
      <c r="B18" s="62"/>
      <c r="C18" s="93" t="s">
        <v>130</v>
      </c>
      <c r="D18" s="93"/>
      <c r="E18" s="93"/>
      <c r="F18" s="93"/>
      <c r="G18" s="93"/>
      <c r="H18" s="93"/>
      <c r="I18" s="93"/>
      <c r="J18" s="93"/>
      <c r="K18" s="93"/>
      <c r="L18" s="83"/>
      <c r="M18" s="84">
        <f>vykaz_vymer_bud_A!H27+vykaz_vymer_bud_C!H28+vykaz_vymer_bud_D!H28+vykaz_vymer_bud_F!H28+vykaz_vymer_bud_G!H28+vykaz_vymer_bud_H!H28+vykaz_vymer_bud_K!H30+vykaz_vymer_dům_čp_144!H43+vykaz_vymer_parapety_budova_J!H16+vykaz_vymer_bud_T!H26</f>
        <v>0</v>
      </c>
    </row>
    <row r="19" spans="2:13" ht="15">
      <c r="B19" s="62"/>
      <c r="C19" s="63"/>
      <c r="D19" s="63"/>
      <c r="E19" s="85" t="s">
        <v>125</v>
      </c>
      <c r="F19" s="63"/>
      <c r="G19" s="63"/>
      <c r="H19" s="63"/>
      <c r="I19" s="78" t="s">
        <v>126</v>
      </c>
      <c r="J19" s="63"/>
      <c r="K19" s="63"/>
      <c r="L19" s="63"/>
      <c r="M19" s="86" t="s">
        <v>127</v>
      </c>
    </row>
    <row r="20" spans="2:13" ht="15">
      <c r="B20" s="62"/>
      <c r="C20" s="78" t="s">
        <v>128</v>
      </c>
      <c r="D20" s="63" t="s">
        <v>129</v>
      </c>
      <c r="E20" s="79">
        <v>0.21</v>
      </c>
      <c r="F20" s="63"/>
      <c r="G20" s="63"/>
      <c r="H20" s="63"/>
      <c r="I20" s="87">
        <f>M18</f>
        <v>0</v>
      </c>
      <c r="J20" s="81"/>
      <c r="K20" s="81"/>
      <c r="L20" s="81"/>
      <c r="M20" s="82">
        <f>I20*0.21</f>
        <v>0</v>
      </c>
    </row>
    <row r="21" spans="2:13" ht="21">
      <c r="B21" s="88"/>
      <c r="C21" s="94" t="s">
        <v>131</v>
      </c>
      <c r="D21" s="95"/>
      <c r="E21" s="95"/>
      <c r="F21" s="95"/>
      <c r="G21" s="95"/>
      <c r="H21" s="95"/>
      <c r="I21" s="95"/>
      <c r="J21" s="95"/>
      <c r="K21" s="95"/>
      <c r="L21" s="89"/>
      <c r="M21" s="90">
        <f>M18+M20</f>
        <v>0</v>
      </c>
    </row>
  </sheetData>
  <sheetProtection password="CC1D" sheet="1"/>
  <mergeCells count="5">
    <mergeCell ref="D4:M4"/>
    <mergeCell ref="D10:E10"/>
    <mergeCell ref="D11:E11"/>
    <mergeCell ref="C18:K18"/>
    <mergeCell ref="C21:K21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53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61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SUM(H10:H31)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.75" customHeight="1">
      <c r="A10" s="18" t="s">
        <v>1</v>
      </c>
      <c r="B10" s="139" t="s">
        <v>62</v>
      </c>
      <c r="C10" s="139"/>
      <c r="D10" s="139"/>
      <c r="E10" s="45" t="s">
        <v>30</v>
      </c>
      <c r="F10" s="17">
        <v>1.396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.75" customHeight="1">
      <c r="A11" s="18" t="s">
        <v>15</v>
      </c>
      <c r="B11" s="125" t="s">
        <v>63</v>
      </c>
      <c r="C11" s="125"/>
      <c r="D11" s="125"/>
      <c r="E11" s="46" t="s">
        <v>19</v>
      </c>
      <c r="F11" s="17">
        <v>1.4</v>
      </c>
      <c r="G11" s="140">
        <v>0</v>
      </c>
      <c r="H11" s="3">
        <f aca="true" t="shared" si="0" ref="H11:H31"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.75" customHeight="1">
      <c r="A12" s="18" t="s">
        <v>2</v>
      </c>
      <c r="B12" s="124" t="s">
        <v>64</v>
      </c>
      <c r="C12" s="124"/>
      <c r="D12" s="124"/>
      <c r="E12" s="46" t="s">
        <v>30</v>
      </c>
      <c r="F12" s="17">
        <v>33.51</v>
      </c>
      <c r="G12" s="140">
        <v>0</v>
      </c>
      <c r="H12" s="3">
        <f t="shared" si="0"/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.75" customHeight="1">
      <c r="A13" s="18" t="s">
        <v>3</v>
      </c>
      <c r="B13" s="124" t="s">
        <v>65</v>
      </c>
      <c r="C13" s="124"/>
      <c r="D13" s="124"/>
      <c r="E13" s="46" t="s">
        <v>30</v>
      </c>
      <c r="F13" s="17">
        <v>1.39</v>
      </c>
      <c r="G13" s="140">
        <v>0</v>
      </c>
      <c r="H13" s="3">
        <f t="shared" si="0"/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38" t="s">
        <v>66</v>
      </c>
      <c r="C14" s="138"/>
      <c r="D14" s="138"/>
      <c r="E14" s="46" t="s">
        <v>13</v>
      </c>
      <c r="F14" s="17">
        <v>294</v>
      </c>
      <c r="G14" s="140">
        <v>0</v>
      </c>
      <c r="H14" s="3">
        <f t="shared" si="0"/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1" customFormat="1" ht="12.75" customHeight="1">
      <c r="A15" s="18" t="s">
        <v>39</v>
      </c>
      <c r="B15" s="138" t="s">
        <v>67</v>
      </c>
      <c r="C15" s="138"/>
      <c r="D15" s="138"/>
      <c r="E15" s="46" t="s">
        <v>11</v>
      </c>
      <c r="F15" s="17">
        <v>100</v>
      </c>
      <c r="G15" s="140">
        <v>0</v>
      </c>
      <c r="H15" s="3">
        <f t="shared" si="0"/>
        <v>0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1" customFormat="1" ht="12.75" customHeight="1">
      <c r="A16" s="18" t="s">
        <v>40</v>
      </c>
      <c r="B16" s="138" t="s">
        <v>68</v>
      </c>
      <c r="C16" s="138"/>
      <c r="D16" s="138"/>
      <c r="E16" s="46" t="s">
        <v>13</v>
      </c>
      <c r="F16" s="17">
        <v>84</v>
      </c>
      <c r="G16" s="140">
        <v>0</v>
      </c>
      <c r="H16" s="3">
        <f t="shared" si="0"/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1" customFormat="1" ht="12.75" customHeight="1">
      <c r="A17" s="18" t="s">
        <v>41</v>
      </c>
      <c r="B17" s="138" t="s">
        <v>69</v>
      </c>
      <c r="C17" s="138"/>
      <c r="D17" s="138"/>
      <c r="E17" s="46" t="s">
        <v>11</v>
      </c>
      <c r="F17" s="17">
        <v>4</v>
      </c>
      <c r="G17" s="140">
        <v>0</v>
      </c>
      <c r="H17" s="3">
        <f t="shared" si="0"/>
        <v>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1" customFormat="1" ht="12.75" customHeight="1">
      <c r="A18" s="18" t="s">
        <v>21</v>
      </c>
      <c r="B18" s="138" t="s">
        <v>70</v>
      </c>
      <c r="C18" s="138"/>
      <c r="D18" s="138"/>
      <c r="E18" s="46" t="s">
        <v>11</v>
      </c>
      <c r="F18" s="17">
        <v>7</v>
      </c>
      <c r="G18" s="140">
        <v>0</v>
      </c>
      <c r="H18" s="3">
        <f t="shared" si="0"/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1" customFormat="1" ht="12.75" customHeight="1">
      <c r="A19" s="18" t="s">
        <v>42</v>
      </c>
      <c r="B19" s="138" t="s">
        <v>71</v>
      </c>
      <c r="C19" s="138"/>
      <c r="D19" s="138"/>
      <c r="E19" s="46" t="s">
        <v>11</v>
      </c>
      <c r="F19" s="17">
        <v>3</v>
      </c>
      <c r="G19" s="140">
        <v>0</v>
      </c>
      <c r="H19" s="3">
        <f t="shared" si="0"/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1" customFormat="1" ht="12.75" customHeight="1">
      <c r="A20" s="18" t="s">
        <v>43</v>
      </c>
      <c r="B20" s="138" t="s">
        <v>72</v>
      </c>
      <c r="C20" s="138"/>
      <c r="D20" s="138"/>
      <c r="E20" s="46" t="s">
        <v>11</v>
      </c>
      <c r="F20" s="17">
        <v>4</v>
      </c>
      <c r="G20" s="140">
        <v>0</v>
      </c>
      <c r="H20" s="3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s="1" customFormat="1" ht="12.75" customHeight="1">
      <c r="A21" s="18" t="s">
        <v>44</v>
      </c>
      <c r="B21" s="138" t="s">
        <v>73</v>
      </c>
      <c r="C21" s="138"/>
      <c r="D21" s="138"/>
      <c r="E21" s="46" t="s">
        <v>11</v>
      </c>
      <c r="F21" s="17">
        <v>50</v>
      </c>
      <c r="G21" s="140">
        <v>0</v>
      </c>
      <c r="H21" s="3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s="1" customFormat="1" ht="12.75" customHeight="1">
      <c r="A22" s="18" t="s">
        <v>23</v>
      </c>
      <c r="B22" s="138" t="s">
        <v>74</v>
      </c>
      <c r="C22" s="138"/>
      <c r="D22" s="138"/>
      <c r="E22" s="46" t="s">
        <v>13</v>
      </c>
      <c r="F22" s="17">
        <v>4</v>
      </c>
      <c r="G22" s="140">
        <v>0</v>
      </c>
      <c r="H22" s="3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s="1" customFormat="1" ht="12.75" customHeight="1">
      <c r="A23" s="18" t="s">
        <v>75</v>
      </c>
      <c r="B23" s="138" t="s">
        <v>76</v>
      </c>
      <c r="C23" s="138"/>
      <c r="D23" s="138"/>
      <c r="E23" s="46" t="s">
        <v>11</v>
      </c>
      <c r="F23" s="17">
        <v>4</v>
      </c>
      <c r="G23" s="140">
        <v>0</v>
      </c>
      <c r="H23" s="3">
        <f t="shared" si="0"/>
        <v>0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s="1" customFormat="1" ht="12.75" customHeight="1">
      <c r="A24" s="18" t="s">
        <v>77</v>
      </c>
      <c r="B24" s="138" t="s">
        <v>78</v>
      </c>
      <c r="C24" s="138"/>
      <c r="D24" s="138"/>
      <c r="E24" s="46" t="s">
        <v>11</v>
      </c>
      <c r="F24" s="17">
        <v>16</v>
      </c>
      <c r="G24" s="140">
        <v>0</v>
      </c>
      <c r="H24" s="3">
        <f t="shared" si="0"/>
        <v>0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s="1" customFormat="1" ht="12.75" customHeight="1">
      <c r="A25" s="18" t="s">
        <v>79</v>
      </c>
      <c r="B25" s="138" t="s">
        <v>80</v>
      </c>
      <c r="C25" s="138"/>
      <c r="D25" s="138"/>
      <c r="E25" s="46" t="s">
        <v>11</v>
      </c>
      <c r="F25" s="17">
        <v>2</v>
      </c>
      <c r="G25" s="140">
        <v>0</v>
      </c>
      <c r="H25" s="3">
        <f t="shared" si="0"/>
        <v>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s="1" customFormat="1" ht="12.75" customHeight="1">
      <c r="A26" s="18" t="s">
        <v>81</v>
      </c>
      <c r="B26" s="138" t="s">
        <v>82</v>
      </c>
      <c r="C26" s="138"/>
      <c r="D26" s="138"/>
      <c r="E26" s="47" t="s">
        <v>83</v>
      </c>
      <c r="F26" s="48">
        <v>1</v>
      </c>
      <c r="G26" s="140">
        <v>0</v>
      </c>
      <c r="H26" s="3">
        <f t="shared" si="0"/>
        <v>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s="1" customFormat="1" ht="12.75" customHeight="1">
      <c r="A27" s="18" t="s">
        <v>84</v>
      </c>
      <c r="B27" s="138" t="s">
        <v>85</v>
      </c>
      <c r="C27" s="138"/>
      <c r="D27" s="138"/>
      <c r="E27" s="47" t="s">
        <v>13</v>
      </c>
      <c r="F27" s="48">
        <v>14</v>
      </c>
      <c r="G27" s="140">
        <v>0</v>
      </c>
      <c r="H27" s="3">
        <f t="shared" si="0"/>
        <v>0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s="1" customFormat="1" ht="12.75" customHeight="1">
      <c r="A28" s="18" t="s">
        <v>86</v>
      </c>
      <c r="B28" s="138" t="s">
        <v>87</v>
      </c>
      <c r="C28" s="138"/>
      <c r="D28" s="138"/>
      <c r="E28" s="47" t="s">
        <v>13</v>
      </c>
      <c r="F28" s="48">
        <v>84</v>
      </c>
      <c r="G28" s="140">
        <v>0</v>
      </c>
      <c r="H28" s="3">
        <f t="shared" si="0"/>
        <v>0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s="1" customFormat="1" ht="12.75" customHeight="1">
      <c r="A29" s="18" t="s">
        <v>88</v>
      </c>
      <c r="B29" s="138" t="s">
        <v>89</v>
      </c>
      <c r="C29" s="138"/>
      <c r="D29" s="138"/>
      <c r="E29" s="47" t="s">
        <v>11</v>
      </c>
      <c r="F29" s="48">
        <v>20</v>
      </c>
      <c r="G29" s="140">
        <v>0</v>
      </c>
      <c r="H29" s="3">
        <f t="shared" si="0"/>
        <v>0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1" customFormat="1" ht="12.75" customHeight="1">
      <c r="A30" s="18" t="s">
        <v>90</v>
      </c>
      <c r="B30" s="138" t="s">
        <v>91</v>
      </c>
      <c r="C30" s="138"/>
      <c r="D30" s="138"/>
      <c r="E30" s="47" t="s">
        <v>11</v>
      </c>
      <c r="F30" s="48">
        <v>20</v>
      </c>
      <c r="G30" s="140">
        <v>0</v>
      </c>
      <c r="H30" s="3">
        <f t="shared" si="0"/>
        <v>0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s="1" customFormat="1" ht="12.75" customHeight="1">
      <c r="A31" s="18" t="s">
        <v>92</v>
      </c>
      <c r="B31" s="138" t="s">
        <v>93</v>
      </c>
      <c r="C31" s="138"/>
      <c r="D31" s="138"/>
      <c r="E31" s="47" t="s">
        <v>94</v>
      </c>
      <c r="F31" s="48">
        <v>1251.7</v>
      </c>
      <c r="G31" s="140">
        <v>0</v>
      </c>
      <c r="H31" s="3">
        <f t="shared" si="0"/>
        <v>0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2" customHeight="1" thickBot="1">
      <c r="A32" s="26"/>
      <c r="B32" s="129" t="s">
        <v>22</v>
      </c>
      <c r="C32" s="130"/>
      <c r="D32" s="131"/>
      <c r="E32" s="27" t="s">
        <v>6</v>
      </c>
      <c r="F32" s="27" t="s">
        <v>7</v>
      </c>
      <c r="G32" s="27" t="s">
        <v>9</v>
      </c>
      <c r="H32" s="28" t="s">
        <v>16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6.5" thickBot="1">
      <c r="A33" s="29"/>
      <c r="B33" s="132" t="s">
        <v>45</v>
      </c>
      <c r="C33" s="132"/>
      <c r="D33" s="132"/>
      <c r="E33" s="132"/>
      <c r="F33" s="132"/>
      <c r="G33" s="132"/>
      <c r="H33" s="55">
        <f>SUM(H34:H39,H41)</f>
        <v>0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ht="12" customHeight="1">
      <c r="A34" s="19" t="s">
        <v>95</v>
      </c>
      <c r="B34" s="133" t="s">
        <v>24</v>
      </c>
      <c r="C34" s="133"/>
      <c r="D34" s="133"/>
      <c r="E34" s="49" t="s">
        <v>12</v>
      </c>
      <c r="F34" s="30">
        <v>1</v>
      </c>
      <c r="G34" s="141">
        <v>0</v>
      </c>
      <c r="H34" s="11">
        <f aca="true" t="shared" si="1" ref="H34:H39">G34*F34</f>
        <v>0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7"/>
      <c r="AF34" s="35"/>
      <c r="AG34" s="35"/>
      <c r="AH34" s="35"/>
      <c r="AI34" s="35"/>
      <c r="AJ34" s="35"/>
      <c r="AK34" s="35"/>
      <c r="AL34" s="35"/>
      <c r="AM34" s="35"/>
      <c r="AN34" s="35"/>
      <c r="AO34" s="38"/>
      <c r="AP34" s="38"/>
      <c r="AQ34" s="38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12" customHeight="1">
      <c r="A35" s="19" t="s">
        <v>96</v>
      </c>
      <c r="B35" s="134" t="s">
        <v>25</v>
      </c>
      <c r="C35" s="134"/>
      <c r="D35" s="134"/>
      <c r="E35" s="49" t="s">
        <v>12</v>
      </c>
      <c r="F35" s="30">
        <v>1</v>
      </c>
      <c r="G35" s="141">
        <v>0</v>
      </c>
      <c r="H35" s="11">
        <f t="shared" si="1"/>
        <v>0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7"/>
      <c r="AF35" s="35"/>
      <c r="AG35" s="35"/>
      <c r="AH35" s="35"/>
      <c r="AI35" s="35"/>
      <c r="AJ35" s="35"/>
      <c r="AK35" s="35"/>
      <c r="AL35" s="35"/>
      <c r="AM35" s="35"/>
      <c r="AN35" s="35"/>
      <c r="AO35" s="38"/>
      <c r="AP35" s="38"/>
      <c r="AQ35" s="38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ht="12" customHeight="1">
      <c r="A36" s="19" t="s">
        <v>97</v>
      </c>
      <c r="B36" s="134" t="s">
        <v>26</v>
      </c>
      <c r="C36" s="134"/>
      <c r="D36" s="134"/>
      <c r="E36" s="49" t="s">
        <v>12</v>
      </c>
      <c r="F36" s="30">
        <v>1</v>
      </c>
      <c r="G36" s="141">
        <v>0</v>
      </c>
      <c r="H36" s="11">
        <f t="shared" si="1"/>
        <v>0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7"/>
      <c r="AF36" s="35"/>
      <c r="AG36" s="35"/>
      <c r="AH36" s="35"/>
      <c r="AI36" s="35"/>
      <c r="AJ36" s="35"/>
      <c r="AK36" s="35"/>
      <c r="AL36" s="35"/>
      <c r="AM36" s="35"/>
      <c r="AN36" s="35"/>
      <c r="AO36" s="38"/>
      <c r="AP36" s="38"/>
      <c r="AQ36" s="38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12" customHeight="1">
      <c r="A37" s="19" t="s">
        <v>98</v>
      </c>
      <c r="B37" s="134" t="s">
        <v>27</v>
      </c>
      <c r="C37" s="134"/>
      <c r="D37" s="134"/>
      <c r="E37" s="49" t="s">
        <v>13</v>
      </c>
      <c r="F37" s="30">
        <v>15</v>
      </c>
      <c r="G37" s="141">
        <v>0</v>
      </c>
      <c r="H37" s="11">
        <f t="shared" si="1"/>
        <v>0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7"/>
      <c r="AF37" s="35"/>
      <c r="AG37" s="35"/>
      <c r="AH37" s="35"/>
      <c r="AI37" s="35"/>
      <c r="AJ37" s="35"/>
      <c r="AK37" s="35"/>
      <c r="AL37" s="35"/>
      <c r="AM37" s="35"/>
      <c r="AN37" s="35"/>
      <c r="AO37" s="38"/>
      <c r="AP37" s="38"/>
      <c r="AQ37" s="38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8" ht="12" customHeight="1">
      <c r="A38" s="19" t="s">
        <v>99</v>
      </c>
      <c r="B38" s="134" t="s">
        <v>28</v>
      </c>
      <c r="C38" s="134"/>
      <c r="D38" s="134"/>
      <c r="E38" s="50" t="s">
        <v>13</v>
      </c>
      <c r="F38" s="31">
        <v>15</v>
      </c>
      <c r="G38" s="141">
        <v>0</v>
      </c>
      <c r="H38" s="11">
        <f t="shared" si="1"/>
        <v>0</v>
      </c>
      <c r="U38" s="35"/>
      <c r="V38" s="39"/>
      <c r="W38" s="35"/>
      <c r="X38" s="39"/>
      <c r="Y38" s="39"/>
      <c r="Z38" s="39"/>
      <c r="AA38" s="39"/>
      <c r="AB38" s="39"/>
      <c r="AC38" s="39"/>
      <c r="AD38" s="39"/>
      <c r="AE38" s="37"/>
      <c r="AF38" s="40"/>
      <c r="AG38" s="40"/>
      <c r="AH38" s="40"/>
      <c r="AI38" s="35"/>
      <c r="AJ38" s="39"/>
      <c r="AK38" s="39"/>
      <c r="AL38" s="39"/>
      <c r="AM38" s="41"/>
      <c r="AN38" s="35"/>
      <c r="AO38" s="35"/>
      <c r="AP38" s="35"/>
      <c r="AQ38" s="35"/>
      <c r="AR38" s="39"/>
      <c r="AS38" s="39"/>
      <c r="AT38" s="39"/>
      <c r="AU38" s="42"/>
      <c r="AV38" s="42"/>
      <c r="AW38" s="37"/>
      <c r="AX38" s="35"/>
      <c r="AY38" s="39"/>
      <c r="AZ38" s="39"/>
      <c r="BA38" s="9"/>
      <c r="BB38" s="9"/>
      <c r="BD38" s="8"/>
      <c r="BE38" s="8"/>
      <c r="BF38" s="8"/>
    </row>
    <row r="39" spans="1:58" ht="12" customHeight="1">
      <c r="A39" s="19" t="s">
        <v>100</v>
      </c>
      <c r="B39" s="134" t="s">
        <v>38</v>
      </c>
      <c r="C39" s="134"/>
      <c r="D39" s="134"/>
      <c r="E39" s="50" t="s">
        <v>37</v>
      </c>
      <c r="F39" s="31">
        <v>180</v>
      </c>
      <c r="G39" s="141">
        <v>0</v>
      </c>
      <c r="H39" s="11">
        <f t="shared" si="1"/>
        <v>0</v>
      </c>
      <c r="U39" s="35"/>
      <c r="V39" s="39"/>
      <c r="W39" s="35"/>
      <c r="X39" s="39"/>
      <c r="Y39" s="39"/>
      <c r="Z39" s="39"/>
      <c r="AA39" s="39"/>
      <c r="AB39" s="39"/>
      <c r="AC39" s="39"/>
      <c r="AD39" s="39"/>
      <c r="AE39" s="37"/>
      <c r="AF39" s="40"/>
      <c r="AG39" s="40"/>
      <c r="AH39" s="40"/>
      <c r="AI39" s="35"/>
      <c r="AJ39" s="39"/>
      <c r="AK39" s="39"/>
      <c r="AL39" s="39"/>
      <c r="AM39" s="41"/>
      <c r="AN39" s="35"/>
      <c r="AO39" s="35"/>
      <c r="AP39" s="35"/>
      <c r="AQ39" s="35"/>
      <c r="AR39" s="39"/>
      <c r="AS39" s="39"/>
      <c r="AT39" s="39"/>
      <c r="AU39" s="42"/>
      <c r="AV39" s="42"/>
      <c r="AW39" s="37"/>
      <c r="AX39" s="35"/>
      <c r="AY39" s="39"/>
      <c r="AZ39" s="39"/>
      <c r="BA39" s="9"/>
      <c r="BB39" s="9"/>
      <c r="BD39" s="8"/>
      <c r="BE39" s="8"/>
      <c r="BF39" s="8"/>
    </row>
    <row r="40" spans="1:52" s="25" customFormat="1" ht="12" customHeight="1">
      <c r="A40" s="22" t="s">
        <v>34</v>
      </c>
      <c r="B40" s="126" t="s">
        <v>140</v>
      </c>
      <c r="C40" s="126"/>
      <c r="D40" s="126"/>
      <c r="E40" s="126"/>
      <c r="F40" s="126"/>
      <c r="G40" s="126"/>
      <c r="H40" s="127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8" ht="12" customHeight="1">
      <c r="A41" s="19" t="s">
        <v>100</v>
      </c>
      <c r="B41" s="134" t="s">
        <v>144</v>
      </c>
      <c r="C41" s="134"/>
      <c r="D41" s="134"/>
      <c r="E41" s="50" t="s">
        <v>37</v>
      </c>
      <c r="F41" s="31">
        <v>45</v>
      </c>
      <c r="G41" s="142">
        <v>0</v>
      </c>
      <c r="H41" s="51">
        <f>G41*F41</f>
        <v>0</v>
      </c>
      <c r="J41" s="24"/>
      <c r="U41" s="35"/>
      <c r="V41" s="39"/>
      <c r="W41" s="35"/>
      <c r="X41" s="39"/>
      <c r="Y41" s="39"/>
      <c r="Z41" s="39"/>
      <c r="AA41" s="39"/>
      <c r="AB41" s="39"/>
      <c r="AC41" s="39"/>
      <c r="AD41" s="39"/>
      <c r="AE41" s="37"/>
      <c r="AF41" s="40"/>
      <c r="AG41" s="40"/>
      <c r="AH41" s="40"/>
      <c r="AI41" s="35"/>
      <c r="AJ41" s="39"/>
      <c r="AK41" s="39"/>
      <c r="AL41" s="39"/>
      <c r="AM41" s="41"/>
      <c r="AN41" s="35"/>
      <c r="AO41" s="35"/>
      <c r="AP41" s="35"/>
      <c r="AQ41" s="35"/>
      <c r="AR41" s="39"/>
      <c r="AS41" s="39"/>
      <c r="AT41" s="39"/>
      <c r="AU41" s="42"/>
      <c r="AV41" s="42"/>
      <c r="AW41" s="37"/>
      <c r="AX41" s="35"/>
      <c r="AY41" s="39"/>
      <c r="AZ41" s="39"/>
      <c r="BA41" s="9"/>
      <c r="BB41" s="9"/>
      <c r="BD41" s="8"/>
      <c r="BE41" s="8"/>
      <c r="BF41" s="8"/>
    </row>
    <row r="42" spans="1:52" s="1" customFormat="1" ht="3.75" customHeight="1" thickBot="1">
      <c r="A42" s="2"/>
      <c r="B42" s="2"/>
      <c r="C42" s="2"/>
      <c r="D42" s="2"/>
      <c r="E42" s="46"/>
      <c r="F42" s="2"/>
      <c r="G42" s="2"/>
      <c r="H42" s="4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ht="16.5" thickBot="1">
      <c r="A43" s="136" t="s">
        <v>14</v>
      </c>
      <c r="B43" s="137"/>
      <c r="C43" s="137"/>
      <c r="D43" s="137"/>
      <c r="E43" s="137"/>
      <c r="F43" s="137"/>
      <c r="G43" s="137"/>
      <c r="H43" s="5">
        <f>H9+H33</f>
        <v>0</v>
      </c>
      <c r="J43" s="23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ht="12.75">
      <c r="A44" s="15"/>
      <c r="B44" s="15"/>
      <c r="C44" s="15"/>
      <c r="D44" s="15"/>
      <c r="E44" s="52"/>
      <c r="F44" s="15"/>
      <c r="G44" s="15"/>
      <c r="H44" s="1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21:52" ht="12.75"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21:52" ht="12.75"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21:52" ht="12.75"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21:52" ht="12.75"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21:52" ht="12.75"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21:52" ht="12.75"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2:52" ht="12.75">
      <c r="B51" s="150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21:52" ht="12.75"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</sheetData>
  <sheetProtection password="CC1D" sheet="1"/>
  <mergeCells count="52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9:D39"/>
    <mergeCell ref="B40:H40"/>
    <mergeCell ref="B41:D41"/>
    <mergeCell ref="A43:G43"/>
    <mergeCell ref="B33:G33"/>
    <mergeCell ref="B34:D34"/>
    <mergeCell ref="B35:D35"/>
    <mergeCell ref="B36:D36"/>
    <mergeCell ref="B37:D37"/>
    <mergeCell ref="B38:D38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133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SUM(H10:H11)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112</v>
      </c>
      <c r="C10" s="124"/>
      <c r="D10" s="124"/>
      <c r="E10" s="2" t="s">
        <v>13</v>
      </c>
      <c r="F10" s="17">
        <v>12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.75" customHeight="1">
      <c r="A11" s="18" t="s">
        <v>15</v>
      </c>
      <c r="B11" s="124" t="s">
        <v>113</v>
      </c>
      <c r="C11" s="124"/>
      <c r="D11" s="124"/>
      <c r="E11" s="2" t="s">
        <v>12</v>
      </c>
      <c r="F11" s="17">
        <v>1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ht="12" customHeight="1" thickBot="1">
      <c r="A12" s="26"/>
      <c r="B12" s="129" t="s">
        <v>22</v>
      </c>
      <c r="C12" s="130"/>
      <c r="D12" s="131"/>
      <c r="E12" s="27" t="s">
        <v>6</v>
      </c>
      <c r="F12" s="27" t="s">
        <v>7</v>
      </c>
      <c r="G12" s="27" t="s">
        <v>9</v>
      </c>
      <c r="H12" s="28" t="s">
        <v>16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ht="16.5" thickBot="1">
      <c r="A13" s="29"/>
      <c r="B13" s="132" t="s">
        <v>45</v>
      </c>
      <c r="C13" s="132"/>
      <c r="D13" s="132"/>
      <c r="E13" s="132"/>
      <c r="F13" s="132"/>
      <c r="G13" s="132"/>
      <c r="H13" s="55">
        <f>H14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8" ht="12" customHeight="1" thickBot="1">
      <c r="A14" s="21" t="s">
        <v>2</v>
      </c>
      <c r="B14" s="135" t="s">
        <v>29</v>
      </c>
      <c r="C14" s="135"/>
      <c r="D14" s="135"/>
      <c r="E14" s="13" t="s">
        <v>12</v>
      </c>
      <c r="F14" s="14">
        <v>1</v>
      </c>
      <c r="G14" s="143">
        <v>0</v>
      </c>
      <c r="H14" s="16">
        <f>G14*F14</f>
        <v>0</v>
      </c>
      <c r="J14" s="24"/>
      <c r="U14" s="35"/>
      <c r="V14" s="39"/>
      <c r="W14" s="35"/>
      <c r="X14" s="39"/>
      <c r="Y14" s="39"/>
      <c r="Z14" s="39"/>
      <c r="AA14" s="39"/>
      <c r="AB14" s="39"/>
      <c r="AC14" s="39"/>
      <c r="AD14" s="39"/>
      <c r="AE14" s="37"/>
      <c r="AF14" s="40"/>
      <c r="AG14" s="40"/>
      <c r="AH14" s="40"/>
      <c r="AI14" s="35"/>
      <c r="AJ14" s="39"/>
      <c r="AK14" s="39"/>
      <c r="AL14" s="39"/>
      <c r="AM14" s="41"/>
      <c r="AN14" s="35"/>
      <c r="AO14" s="35"/>
      <c r="AP14" s="35"/>
      <c r="AQ14" s="35"/>
      <c r="AR14" s="39"/>
      <c r="AS14" s="39"/>
      <c r="AT14" s="39"/>
      <c r="AU14" s="42"/>
      <c r="AV14" s="42"/>
      <c r="AW14" s="37"/>
      <c r="AX14" s="35"/>
      <c r="AY14" s="39"/>
      <c r="AZ14" s="39"/>
      <c r="BA14" s="9"/>
      <c r="BB14" s="9"/>
      <c r="BD14" s="8"/>
      <c r="BE14" s="8"/>
      <c r="BF14" s="8"/>
    </row>
    <row r="15" spans="1:52" s="1" customFormat="1" ht="7.5" customHeight="1" thickBot="1">
      <c r="A15" s="2"/>
      <c r="B15" s="2"/>
      <c r="C15" s="2"/>
      <c r="D15" s="2"/>
      <c r="E15" s="2"/>
      <c r="F15" s="2"/>
      <c r="G15" s="2"/>
      <c r="H15" s="4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6.5" thickBot="1">
      <c r="A16" s="136" t="s">
        <v>14</v>
      </c>
      <c r="B16" s="137"/>
      <c r="C16" s="137"/>
      <c r="D16" s="137"/>
      <c r="E16" s="137"/>
      <c r="F16" s="137"/>
      <c r="G16" s="137"/>
      <c r="H16" s="5">
        <f>H9+H13</f>
        <v>0</v>
      </c>
      <c r="J16" s="23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.75">
      <c r="A17" s="15"/>
      <c r="B17" s="15"/>
      <c r="C17" s="15"/>
      <c r="D17" s="15"/>
      <c r="E17" s="15"/>
      <c r="F17" s="15"/>
      <c r="G17" s="15"/>
      <c r="H17" s="1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21:52" ht="12.75"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21:52" ht="12.75"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21:52" ht="12.75"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21:52" ht="12.75"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21:52" ht="12.75"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21:52" ht="12.75"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21:52" ht="12.75"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21:52" ht="12.75"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</sheetData>
  <sheetProtection password="CC1D" sheet="1"/>
  <mergeCells count="25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A16:G16"/>
    <mergeCell ref="B9:G9"/>
    <mergeCell ref="B10:D10"/>
    <mergeCell ref="B11:D11"/>
    <mergeCell ref="B12:D12"/>
    <mergeCell ref="B13:G13"/>
    <mergeCell ref="B14:D14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4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57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SUM(H10:H13,H15)</f>
        <v>0</v>
      </c>
      <c r="I9" s="5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168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168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36</v>
      </c>
      <c r="C12" s="124"/>
      <c r="D12" s="124"/>
      <c r="E12" s="2" t="s">
        <v>13</v>
      </c>
      <c r="F12" s="17">
        <v>21</v>
      </c>
      <c r="G12" s="140">
        <v>0</v>
      </c>
      <c r="H12" s="3">
        <f>G12*F12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.75" customHeight="1">
      <c r="A13" s="18" t="s">
        <v>3</v>
      </c>
      <c r="B13" s="124" t="s">
        <v>31</v>
      </c>
      <c r="C13" s="124"/>
      <c r="D13" s="124"/>
      <c r="E13" s="2" t="s">
        <v>30</v>
      </c>
      <c r="F13" s="17">
        <v>7.56</v>
      </c>
      <c r="G13" s="140">
        <v>0</v>
      </c>
      <c r="H13" s="3">
        <f>F13*G13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25" customFormat="1" ht="12" customHeight="1">
      <c r="A14" s="22" t="s">
        <v>34</v>
      </c>
      <c r="B14" s="126" t="s">
        <v>58</v>
      </c>
      <c r="C14" s="126"/>
      <c r="D14" s="126"/>
      <c r="E14" s="126"/>
      <c r="F14" s="126"/>
      <c r="G14" s="126"/>
      <c r="H14" s="127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s="1" customFormat="1" ht="12" customHeight="1">
      <c r="A15" s="18" t="s">
        <v>33</v>
      </c>
      <c r="B15" s="128" t="s">
        <v>32</v>
      </c>
      <c r="C15" s="128"/>
      <c r="D15" s="128"/>
      <c r="E15" s="2" t="s">
        <v>12</v>
      </c>
      <c r="F15" s="17">
        <v>1</v>
      </c>
      <c r="G15" s="140">
        <v>0</v>
      </c>
      <c r="H15" s="3">
        <f>F15*G15</f>
        <v>0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2" customHeight="1" thickBot="1">
      <c r="A16" s="26"/>
      <c r="B16" s="129" t="s">
        <v>22</v>
      </c>
      <c r="C16" s="130"/>
      <c r="D16" s="131"/>
      <c r="E16" s="27" t="s">
        <v>6</v>
      </c>
      <c r="F16" s="27" t="s">
        <v>7</v>
      </c>
      <c r="G16" s="27" t="s">
        <v>9</v>
      </c>
      <c r="H16" s="28" t="s">
        <v>16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6.5" thickBot="1">
      <c r="A17" s="29"/>
      <c r="B17" s="132" t="s">
        <v>45</v>
      </c>
      <c r="C17" s="132"/>
      <c r="D17" s="132"/>
      <c r="E17" s="132"/>
      <c r="F17" s="132"/>
      <c r="G17" s="132"/>
      <c r="H17" s="55">
        <f>SUM(H18:H23,H25)</f>
        <v>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2" customHeight="1">
      <c r="A18" s="19" t="s">
        <v>39</v>
      </c>
      <c r="B18" s="133" t="s">
        <v>24</v>
      </c>
      <c r="C18" s="133"/>
      <c r="D18" s="133"/>
      <c r="E18" s="10" t="s">
        <v>12</v>
      </c>
      <c r="F18" s="30">
        <v>1</v>
      </c>
      <c r="G18" s="141">
        <v>0</v>
      </c>
      <c r="H18" s="11">
        <f>G18*F18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7"/>
      <c r="AF18" s="35"/>
      <c r="AG18" s="35"/>
      <c r="AH18" s="35"/>
      <c r="AI18" s="35"/>
      <c r="AJ18" s="35"/>
      <c r="AK18" s="35"/>
      <c r="AL18" s="35"/>
      <c r="AM18" s="35"/>
      <c r="AN18" s="35"/>
      <c r="AO18" s="38"/>
      <c r="AP18" s="38"/>
      <c r="AQ18" s="38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4" t="s">
        <v>25</v>
      </c>
      <c r="C19" s="134"/>
      <c r="D19" s="134"/>
      <c r="E19" s="10" t="s">
        <v>12</v>
      </c>
      <c r="F19" s="30">
        <v>1</v>
      </c>
      <c r="G19" s="141">
        <v>0</v>
      </c>
      <c r="H19" s="11">
        <f aca="true" t="shared" si="0" ref="H19:H25"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26</v>
      </c>
      <c r="C20" s="134"/>
      <c r="D20" s="134"/>
      <c r="E20" s="10" t="s">
        <v>12</v>
      </c>
      <c r="F20" s="30">
        <v>1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27</v>
      </c>
      <c r="C21" s="134"/>
      <c r="D21" s="134"/>
      <c r="E21" s="10" t="s">
        <v>13</v>
      </c>
      <c r="F21" s="30">
        <v>30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8" ht="12" customHeight="1">
      <c r="A22" s="20" t="s">
        <v>42</v>
      </c>
      <c r="B22" s="134" t="s">
        <v>28</v>
      </c>
      <c r="C22" s="134"/>
      <c r="D22" s="134"/>
      <c r="E22" s="12" t="s">
        <v>13</v>
      </c>
      <c r="F22" s="31">
        <v>30</v>
      </c>
      <c r="G22" s="142">
        <v>0</v>
      </c>
      <c r="H22" s="11">
        <f t="shared" si="0"/>
        <v>0</v>
      </c>
      <c r="U22" s="35"/>
      <c r="V22" s="39"/>
      <c r="W22" s="35"/>
      <c r="X22" s="39"/>
      <c r="Y22" s="39"/>
      <c r="Z22" s="39"/>
      <c r="AA22" s="39"/>
      <c r="AB22" s="39"/>
      <c r="AC22" s="39"/>
      <c r="AD22" s="39"/>
      <c r="AE22" s="37"/>
      <c r="AF22" s="40"/>
      <c r="AG22" s="40"/>
      <c r="AH22" s="40"/>
      <c r="AI22" s="35"/>
      <c r="AJ22" s="39"/>
      <c r="AK22" s="39"/>
      <c r="AL22" s="39"/>
      <c r="AM22" s="41"/>
      <c r="AN22" s="35"/>
      <c r="AO22" s="35"/>
      <c r="AP22" s="35"/>
      <c r="AQ22" s="35"/>
      <c r="AR22" s="39"/>
      <c r="AS22" s="39"/>
      <c r="AT22" s="39"/>
      <c r="AU22" s="42"/>
      <c r="AV22" s="42"/>
      <c r="AW22" s="37"/>
      <c r="AX22" s="35"/>
      <c r="AY22" s="39"/>
      <c r="AZ22" s="39"/>
      <c r="BA22" s="9"/>
      <c r="BB22" s="9"/>
      <c r="BD22" s="8"/>
      <c r="BE22" s="8"/>
      <c r="BF22" s="8"/>
    </row>
    <row r="23" spans="1:58" ht="12" customHeight="1">
      <c r="A23" s="20" t="s">
        <v>43</v>
      </c>
      <c r="B23" s="134" t="s">
        <v>38</v>
      </c>
      <c r="C23" s="134"/>
      <c r="D23" s="134"/>
      <c r="E23" s="12" t="s">
        <v>37</v>
      </c>
      <c r="F23" s="31">
        <v>150</v>
      </c>
      <c r="G23" s="142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2" s="25" customFormat="1" ht="12" customHeight="1">
      <c r="A24" s="22" t="s">
        <v>34</v>
      </c>
      <c r="B24" s="126" t="s">
        <v>134</v>
      </c>
      <c r="C24" s="126"/>
      <c r="D24" s="126"/>
      <c r="E24" s="126"/>
      <c r="F24" s="126"/>
      <c r="G24" s="126"/>
      <c r="H24" s="127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</row>
    <row r="25" spans="1:58" ht="12" customHeight="1" thickBot="1">
      <c r="A25" s="21" t="s">
        <v>44</v>
      </c>
      <c r="B25" s="135" t="s">
        <v>29</v>
      </c>
      <c r="C25" s="135"/>
      <c r="D25" s="135"/>
      <c r="E25" s="13" t="s">
        <v>12</v>
      </c>
      <c r="F25" s="14">
        <v>1</v>
      </c>
      <c r="G25" s="143">
        <v>0</v>
      </c>
      <c r="H25" s="16">
        <f t="shared" si="0"/>
        <v>0</v>
      </c>
      <c r="J25" s="24"/>
      <c r="U25" s="35"/>
      <c r="V25" s="39"/>
      <c r="W25" s="35"/>
      <c r="X25" s="39"/>
      <c r="Y25" s="39"/>
      <c r="Z25" s="39"/>
      <c r="AA25" s="39"/>
      <c r="AB25" s="39"/>
      <c r="AC25" s="39"/>
      <c r="AD25" s="39"/>
      <c r="AE25" s="37"/>
      <c r="AF25" s="40"/>
      <c r="AG25" s="40"/>
      <c r="AH25" s="40"/>
      <c r="AI25" s="35"/>
      <c r="AJ25" s="39"/>
      <c r="AK25" s="39"/>
      <c r="AL25" s="39"/>
      <c r="AM25" s="41"/>
      <c r="AN25" s="35"/>
      <c r="AO25" s="35"/>
      <c r="AP25" s="35"/>
      <c r="AQ25" s="35"/>
      <c r="AR25" s="39"/>
      <c r="AS25" s="39"/>
      <c r="AT25" s="39"/>
      <c r="AU25" s="42"/>
      <c r="AV25" s="42"/>
      <c r="AW25" s="37"/>
      <c r="AX25" s="35"/>
      <c r="AY25" s="39"/>
      <c r="AZ25" s="39"/>
      <c r="BA25" s="9"/>
      <c r="BB25" s="9"/>
      <c r="BD25" s="8"/>
      <c r="BE25" s="8"/>
      <c r="BF25" s="8"/>
    </row>
    <row r="26" spans="1:52" s="1" customFormat="1" ht="7.5" customHeight="1" thickBot="1">
      <c r="A26" s="2"/>
      <c r="B26" s="2"/>
      <c r="C26" s="2"/>
      <c r="D26" s="2"/>
      <c r="E26" s="2"/>
      <c r="F26" s="2"/>
      <c r="G26" s="2"/>
      <c r="H26" s="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16.5" thickBot="1">
      <c r="A27" s="136" t="s">
        <v>14</v>
      </c>
      <c r="B27" s="137"/>
      <c r="C27" s="137"/>
      <c r="D27" s="137"/>
      <c r="E27" s="137"/>
      <c r="F27" s="137"/>
      <c r="G27" s="137"/>
      <c r="H27" s="5">
        <f>H9+H17</f>
        <v>0</v>
      </c>
      <c r="J27" s="23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2.75">
      <c r="A28" s="15"/>
      <c r="B28" s="15"/>
      <c r="C28" s="15"/>
      <c r="D28" s="15"/>
      <c r="E28" s="15"/>
      <c r="F28" s="15"/>
      <c r="G28" s="15"/>
      <c r="H28" s="1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21:52" ht="12.75"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</sheetData>
  <sheetProtection password="CC1D" sheet="1"/>
  <mergeCells count="36">
    <mergeCell ref="B21:D21"/>
    <mergeCell ref="B22:D22"/>
    <mergeCell ref="B23:D23"/>
    <mergeCell ref="B24:H24"/>
    <mergeCell ref="B25:D25"/>
    <mergeCell ref="A27:G27"/>
    <mergeCell ref="B15:D15"/>
    <mergeCell ref="B16:D16"/>
    <mergeCell ref="B17:G17"/>
    <mergeCell ref="B18:D18"/>
    <mergeCell ref="B19:D19"/>
    <mergeCell ref="B20:D20"/>
    <mergeCell ref="B9:G9"/>
    <mergeCell ref="B10:D10"/>
    <mergeCell ref="B11:D11"/>
    <mergeCell ref="B12:D12"/>
    <mergeCell ref="B13:D13"/>
    <mergeCell ref="B14:H14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A1:H1"/>
    <mergeCell ref="A2:A3"/>
    <mergeCell ref="B2:C3"/>
    <mergeCell ref="D2:F3"/>
    <mergeCell ref="G2:H3"/>
    <mergeCell ref="B4:C4"/>
    <mergeCell ref="D4:F5"/>
    <mergeCell ref="G4:H5"/>
    <mergeCell ref="B5:C5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B1">
      <selection activeCell="G26" activeCellId="4" sqref="G4:H6 G10:G14 G16 G19:G24 G26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55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SUM(H10:H14,H16)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78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78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9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8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24" t="s">
        <v>31</v>
      </c>
      <c r="C14" s="124"/>
      <c r="D14" s="124"/>
      <c r="E14" s="2" t="s">
        <v>30</v>
      </c>
      <c r="F14" s="17">
        <v>3.51</v>
      </c>
      <c r="G14" s="140">
        <v>0</v>
      </c>
      <c r="H14" s="3">
        <f>F14*G14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5" customFormat="1" ht="12" customHeight="1">
      <c r="A15" s="22" t="s">
        <v>34</v>
      </c>
      <c r="B15" s="126" t="s">
        <v>56</v>
      </c>
      <c r="C15" s="126"/>
      <c r="D15" s="126"/>
      <c r="E15" s="126"/>
      <c r="F15" s="126"/>
      <c r="G15" s="126"/>
      <c r="H15" s="12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1" customFormat="1" ht="12" customHeight="1">
      <c r="A16" s="18" t="s">
        <v>39</v>
      </c>
      <c r="B16" s="128" t="s">
        <v>32</v>
      </c>
      <c r="C16" s="128"/>
      <c r="D16" s="128"/>
      <c r="E16" s="2" t="s">
        <v>12</v>
      </c>
      <c r="F16" s="17">
        <v>1</v>
      </c>
      <c r="G16" s="140">
        <v>0</v>
      </c>
      <c r="H16" s="3">
        <f>F16*G16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 thickBot="1">
      <c r="A17" s="26"/>
      <c r="B17" s="129" t="s">
        <v>22</v>
      </c>
      <c r="C17" s="130"/>
      <c r="D17" s="131"/>
      <c r="E17" s="27" t="s">
        <v>6</v>
      </c>
      <c r="F17" s="27" t="s">
        <v>7</v>
      </c>
      <c r="G17" s="27" t="s">
        <v>9</v>
      </c>
      <c r="H17" s="28" t="s">
        <v>16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6.5" thickBot="1">
      <c r="A18" s="29"/>
      <c r="B18" s="132" t="s">
        <v>45</v>
      </c>
      <c r="C18" s="132"/>
      <c r="D18" s="132"/>
      <c r="E18" s="132"/>
      <c r="F18" s="132"/>
      <c r="G18" s="132"/>
      <c r="H18" s="55">
        <f>SUM(H19:H24,H26)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3" t="s">
        <v>24</v>
      </c>
      <c r="C19" s="133"/>
      <c r="D19" s="133"/>
      <c r="E19" s="10" t="s">
        <v>12</v>
      </c>
      <c r="F19" s="30">
        <v>1</v>
      </c>
      <c r="G19" s="141">
        <v>0</v>
      </c>
      <c r="H19" s="11">
        <f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25</v>
      </c>
      <c r="C20" s="134"/>
      <c r="D20" s="134"/>
      <c r="E20" s="10" t="s">
        <v>12</v>
      </c>
      <c r="F20" s="30">
        <v>1</v>
      </c>
      <c r="G20" s="141">
        <v>0</v>
      </c>
      <c r="H20" s="11">
        <f aca="true" t="shared" si="0" ref="H20:H26">G20*F20</f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26</v>
      </c>
      <c r="C21" s="134"/>
      <c r="D21" s="134"/>
      <c r="E21" s="10" t="s">
        <v>12</v>
      </c>
      <c r="F21" s="30">
        <v>1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27</v>
      </c>
      <c r="C22" s="134"/>
      <c r="D22" s="134"/>
      <c r="E22" s="10" t="s">
        <v>13</v>
      </c>
      <c r="F22" s="30">
        <v>20</v>
      </c>
      <c r="G22" s="141">
        <v>0</v>
      </c>
      <c r="H22" s="11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8" ht="12" customHeight="1">
      <c r="A23" s="20" t="s">
        <v>43</v>
      </c>
      <c r="B23" s="134" t="s">
        <v>28</v>
      </c>
      <c r="C23" s="134"/>
      <c r="D23" s="134"/>
      <c r="E23" s="12" t="s">
        <v>13</v>
      </c>
      <c r="F23" s="31">
        <v>20</v>
      </c>
      <c r="G23" s="142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8" ht="12" customHeight="1">
      <c r="A24" s="20" t="s">
        <v>44</v>
      </c>
      <c r="B24" s="134" t="s">
        <v>38</v>
      </c>
      <c r="C24" s="134"/>
      <c r="D24" s="134"/>
      <c r="E24" s="12" t="s">
        <v>37</v>
      </c>
      <c r="F24" s="31">
        <v>80</v>
      </c>
      <c r="G24" s="142">
        <v>0</v>
      </c>
      <c r="H24" s="11">
        <f t="shared" si="0"/>
        <v>0</v>
      </c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25" customFormat="1" ht="12" customHeight="1">
      <c r="A25" s="22" t="s">
        <v>34</v>
      </c>
      <c r="B25" s="126" t="s">
        <v>135</v>
      </c>
      <c r="C25" s="126"/>
      <c r="D25" s="126"/>
      <c r="E25" s="126"/>
      <c r="F25" s="126"/>
      <c r="G25" s="126"/>
      <c r="H25" s="12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8" ht="12" customHeight="1" thickBot="1">
      <c r="A26" s="21" t="s">
        <v>23</v>
      </c>
      <c r="B26" s="135" t="s">
        <v>29</v>
      </c>
      <c r="C26" s="135"/>
      <c r="D26" s="135"/>
      <c r="E26" s="13" t="s">
        <v>12</v>
      </c>
      <c r="F26" s="14">
        <v>1</v>
      </c>
      <c r="G26" s="143">
        <v>0</v>
      </c>
      <c r="H26" s="16">
        <f t="shared" si="0"/>
        <v>0</v>
      </c>
      <c r="J26" s="24"/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1" customFormat="1" ht="7.5" customHeight="1" thickBot="1">
      <c r="A27" s="2"/>
      <c r="B27" s="2"/>
      <c r="C27" s="2"/>
      <c r="D27" s="2"/>
      <c r="E27" s="2"/>
      <c r="F27" s="2"/>
      <c r="G27" s="2"/>
      <c r="H27" s="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6.5" thickBot="1">
      <c r="A28" s="136" t="s">
        <v>14</v>
      </c>
      <c r="B28" s="137"/>
      <c r="C28" s="137"/>
      <c r="D28" s="137"/>
      <c r="E28" s="137"/>
      <c r="F28" s="137"/>
      <c r="G28" s="137"/>
      <c r="H28" s="5">
        <f>H9+H18</f>
        <v>0</v>
      </c>
      <c r="J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2.75">
      <c r="A29" s="15"/>
      <c r="B29" s="15"/>
      <c r="C29" s="15"/>
      <c r="D29" s="15"/>
      <c r="E29" s="15"/>
      <c r="F29" s="15"/>
      <c r="G29" s="15"/>
      <c r="H29" s="1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</sheetData>
  <sheetProtection password="CC1D" sheet="1"/>
  <mergeCells count="37">
    <mergeCell ref="D2:F3"/>
    <mergeCell ref="G2:H3"/>
    <mergeCell ref="B5:C5"/>
    <mergeCell ref="B23:D23"/>
    <mergeCell ref="B24:D24"/>
    <mergeCell ref="B16:D16"/>
    <mergeCell ref="B9:G9"/>
    <mergeCell ref="B13:D13"/>
    <mergeCell ref="B14:D14"/>
    <mergeCell ref="B17:D17"/>
    <mergeCell ref="B26:D26"/>
    <mergeCell ref="A1:H1"/>
    <mergeCell ref="A2:A3"/>
    <mergeCell ref="B2:C3"/>
    <mergeCell ref="B4:C4"/>
    <mergeCell ref="B6:C6"/>
    <mergeCell ref="D4:F5"/>
    <mergeCell ref="D6:F6"/>
    <mergeCell ref="G4:H5"/>
    <mergeCell ref="G6:H6"/>
    <mergeCell ref="A28:G28"/>
    <mergeCell ref="E7:E8"/>
    <mergeCell ref="F7:F8"/>
    <mergeCell ref="H7:H8"/>
    <mergeCell ref="A7:A8"/>
    <mergeCell ref="B8:D8"/>
    <mergeCell ref="B7:C7"/>
    <mergeCell ref="B10:D10"/>
    <mergeCell ref="B11:D11"/>
    <mergeCell ref="B25:H25"/>
    <mergeCell ref="B12:D12"/>
    <mergeCell ref="B22:D22"/>
    <mergeCell ref="B19:D19"/>
    <mergeCell ref="B20:D20"/>
    <mergeCell ref="B21:D21"/>
    <mergeCell ref="B15:H15"/>
    <mergeCell ref="B18:G18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A1">
      <selection activeCell="G4" activeCellId="4" sqref="G10:G14 G16 G19:G24 G26 G4:H6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106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SUM(H10:H14,H16)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121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121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8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1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24" t="s">
        <v>31</v>
      </c>
      <c r="C14" s="124"/>
      <c r="D14" s="124"/>
      <c r="E14" s="2" t="s">
        <v>30</v>
      </c>
      <c r="F14" s="17">
        <v>5.44</v>
      </c>
      <c r="G14" s="140">
        <v>0</v>
      </c>
      <c r="H14" s="3">
        <f>F14*G14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5" customFormat="1" ht="12" customHeight="1">
      <c r="A15" s="22" t="s">
        <v>34</v>
      </c>
      <c r="B15" s="126" t="s">
        <v>107</v>
      </c>
      <c r="C15" s="126"/>
      <c r="D15" s="126"/>
      <c r="E15" s="126"/>
      <c r="F15" s="126"/>
      <c r="G15" s="126"/>
      <c r="H15" s="12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1" customFormat="1" ht="12" customHeight="1">
      <c r="A16" s="18" t="s">
        <v>39</v>
      </c>
      <c r="B16" s="128" t="s">
        <v>32</v>
      </c>
      <c r="C16" s="128"/>
      <c r="D16" s="128"/>
      <c r="E16" s="2" t="s">
        <v>12</v>
      </c>
      <c r="F16" s="17">
        <v>1</v>
      </c>
      <c r="G16" s="140">
        <v>0</v>
      </c>
      <c r="H16" s="3">
        <f>G16*F16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 thickBot="1">
      <c r="A17" s="26"/>
      <c r="B17" s="129" t="s">
        <v>22</v>
      </c>
      <c r="C17" s="130"/>
      <c r="D17" s="131"/>
      <c r="E17" s="27" t="s">
        <v>6</v>
      </c>
      <c r="F17" s="27" t="s">
        <v>7</v>
      </c>
      <c r="G17" s="27" t="s">
        <v>9</v>
      </c>
      <c r="H17" s="28" t="s">
        <v>16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6.5" thickBot="1">
      <c r="A18" s="29"/>
      <c r="B18" s="132" t="s">
        <v>45</v>
      </c>
      <c r="C18" s="132"/>
      <c r="D18" s="132"/>
      <c r="E18" s="132"/>
      <c r="F18" s="132"/>
      <c r="G18" s="132"/>
      <c r="H18" s="55">
        <f>SUM(H19:H24,H26)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3" t="s">
        <v>24</v>
      </c>
      <c r="C19" s="133"/>
      <c r="D19" s="133"/>
      <c r="E19" s="10" t="s">
        <v>12</v>
      </c>
      <c r="F19" s="30">
        <v>1</v>
      </c>
      <c r="G19" s="141">
        <v>0</v>
      </c>
      <c r="H19" s="11">
        <f aca="true" t="shared" si="0" ref="H19:H24"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25</v>
      </c>
      <c r="C20" s="134"/>
      <c r="D20" s="134"/>
      <c r="E20" s="10" t="s">
        <v>12</v>
      </c>
      <c r="F20" s="30">
        <v>1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26</v>
      </c>
      <c r="C21" s="134"/>
      <c r="D21" s="134"/>
      <c r="E21" s="10" t="s">
        <v>12</v>
      </c>
      <c r="F21" s="30">
        <v>1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27</v>
      </c>
      <c r="C22" s="134"/>
      <c r="D22" s="134"/>
      <c r="E22" s="10" t="s">
        <v>13</v>
      </c>
      <c r="F22" s="30">
        <v>20</v>
      </c>
      <c r="G22" s="141">
        <v>0</v>
      </c>
      <c r="H22" s="11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8" ht="12" customHeight="1">
      <c r="A23" s="20" t="s">
        <v>43</v>
      </c>
      <c r="B23" s="134" t="s">
        <v>28</v>
      </c>
      <c r="C23" s="134"/>
      <c r="D23" s="134"/>
      <c r="E23" s="12" t="s">
        <v>13</v>
      </c>
      <c r="F23" s="31">
        <v>20</v>
      </c>
      <c r="G23" s="142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8" ht="12" customHeight="1">
      <c r="A24" s="20" t="s">
        <v>44</v>
      </c>
      <c r="B24" s="134" t="s">
        <v>38</v>
      </c>
      <c r="C24" s="134"/>
      <c r="D24" s="134"/>
      <c r="E24" s="12" t="s">
        <v>37</v>
      </c>
      <c r="F24" s="31">
        <v>45</v>
      </c>
      <c r="G24" s="142">
        <v>0</v>
      </c>
      <c r="H24" s="11">
        <f t="shared" si="0"/>
        <v>0</v>
      </c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25" customFormat="1" ht="12" customHeight="1">
      <c r="A25" s="22" t="s">
        <v>34</v>
      </c>
      <c r="B25" s="126" t="s">
        <v>136</v>
      </c>
      <c r="C25" s="126"/>
      <c r="D25" s="126"/>
      <c r="E25" s="126"/>
      <c r="F25" s="126"/>
      <c r="G25" s="126"/>
      <c r="H25" s="12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8" ht="12" customHeight="1" thickBot="1">
      <c r="A26" s="21" t="s">
        <v>23</v>
      </c>
      <c r="B26" s="135" t="s">
        <v>29</v>
      </c>
      <c r="C26" s="135"/>
      <c r="D26" s="135"/>
      <c r="E26" s="13" t="s">
        <v>12</v>
      </c>
      <c r="F26" s="14">
        <v>1</v>
      </c>
      <c r="G26" s="143">
        <v>0</v>
      </c>
      <c r="H26" s="16">
        <f>F26*G26</f>
        <v>0</v>
      </c>
      <c r="J26" s="24"/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1" customFormat="1" ht="7.5" customHeight="1" thickBot="1">
      <c r="A27" s="2"/>
      <c r="B27" s="2"/>
      <c r="C27" s="2"/>
      <c r="D27" s="2"/>
      <c r="E27" s="2"/>
      <c r="F27" s="2"/>
      <c r="G27" s="2"/>
      <c r="H27" s="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6.5" thickBot="1">
      <c r="A28" s="136" t="s">
        <v>14</v>
      </c>
      <c r="B28" s="137"/>
      <c r="C28" s="137"/>
      <c r="D28" s="137"/>
      <c r="E28" s="137"/>
      <c r="F28" s="137"/>
      <c r="G28" s="137"/>
      <c r="H28" s="5">
        <f>H9+H18</f>
        <v>0</v>
      </c>
      <c r="J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2.75">
      <c r="A29" s="15"/>
      <c r="B29" s="15"/>
      <c r="C29" s="15"/>
      <c r="D29" s="15"/>
      <c r="E29" s="15"/>
      <c r="F29" s="15"/>
      <c r="G29" s="15"/>
      <c r="H29" s="1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</sheetData>
  <sheetProtection password="CC1D" sheet="1"/>
  <mergeCells count="37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H15"/>
    <mergeCell ref="B16:D16"/>
    <mergeCell ref="B17:D17"/>
    <mergeCell ref="B18:G18"/>
    <mergeCell ref="B19:D19"/>
    <mergeCell ref="B20:D20"/>
    <mergeCell ref="A28:G28"/>
    <mergeCell ref="B21:D21"/>
    <mergeCell ref="B22:D22"/>
    <mergeCell ref="B23:D23"/>
    <mergeCell ref="B24:D24"/>
    <mergeCell ref="B25:H25"/>
    <mergeCell ref="B26:D26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A1">
      <selection activeCell="G4" activeCellId="4" sqref="G10:G14 G16 G19:G24 G26 G4:H6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108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6">
        <f>SUM(H10:H14,H16)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62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62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2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1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24" t="s">
        <v>31</v>
      </c>
      <c r="C14" s="124"/>
      <c r="D14" s="124"/>
      <c r="E14" s="2" t="s">
        <v>30</v>
      </c>
      <c r="F14" s="17">
        <v>2.79</v>
      </c>
      <c r="G14" s="140">
        <v>0</v>
      </c>
      <c r="H14" s="3">
        <f>F14*G14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5" customFormat="1" ht="12" customHeight="1">
      <c r="A15" s="22" t="s">
        <v>34</v>
      </c>
      <c r="B15" s="126" t="s">
        <v>109</v>
      </c>
      <c r="C15" s="126"/>
      <c r="D15" s="126"/>
      <c r="E15" s="126"/>
      <c r="F15" s="126"/>
      <c r="G15" s="126"/>
      <c r="H15" s="12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1" customFormat="1" ht="12" customHeight="1">
      <c r="A16" s="18" t="s">
        <v>39</v>
      </c>
      <c r="B16" s="128" t="s">
        <v>32</v>
      </c>
      <c r="C16" s="128"/>
      <c r="D16" s="128"/>
      <c r="E16" s="2" t="s">
        <v>12</v>
      </c>
      <c r="F16" s="17">
        <v>1</v>
      </c>
      <c r="G16" s="140">
        <v>0</v>
      </c>
      <c r="H16" s="3">
        <f>G16*F16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 thickBot="1">
      <c r="A17" s="26"/>
      <c r="B17" s="129" t="s">
        <v>22</v>
      </c>
      <c r="C17" s="130"/>
      <c r="D17" s="131"/>
      <c r="E17" s="27" t="s">
        <v>6</v>
      </c>
      <c r="F17" s="27" t="s">
        <v>7</v>
      </c>
      <c r="G17" s="27" t="s">
        <v>9</v>
      </c>
      <c r="H17" s="28" t="s">
        <v>16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6.5" thickBot="1">
      <c r="A18" s="29"/>
      <c r="B18" s="132" t="s">
        <v>45</v>
      </c>
      <c r="C18" s="132"/>
      <c r="D18" s="132"/>
      <c r="E18" s="132"/>
      <c r="F18" s="132"/>
      <c r="G18" s="132"/>
      <c r="H18" s="56">
        <f>SUM(H19:H24,H26)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3" t="s">
        <v>24</v>
      </c>
      <c r="C19" s="133"/>
      <c r="D19" s="133"/>
      <c r="E19" s="10" t="s">
        <v>12</v>
      </c>
      <c r="F19" s="30">
        <v>1</v>
      </c>
      <c r="G19" s="141">
        <v>0</v>
      </c>
      <c r="H19" s="11">
        <f aca="true" t="shared" si="0" ref="H19:H24"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25</v>
      </c>
      <c r="C20" s="134"/>
      <c r="D20" s="134"/>
      <c r="E20" s="10" t="s">
        <v>12</v>
      </c>
      <c r="F20" s="30">
        <v>1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26</v>
      </c>
      <c r="C21" s="134"/>
      <c r="D21" s="134"/>
      <c r="E21" s="10" t="s">
        <v>12</v>
      </c>
      <c r="F21" s="30">
        <v>1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27</v>
      </c>
      <c r="C22" s="134"/>
      <c r="D22" s="134"/>
      <c r="E22" s="10" t="s">
        <v>13</v>
      </c>
      <c r="F22" s="30">
        <v>20</v>
      </c>
      <c r="G22" s="141">
        <v>0</v>
      </c>
      <c r="H22" s="11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8" ht="12" customHeight="1">
      <c r="A23" s="20" t="s">
        <v>43</v>
      </c>
      <c r="B23" s="134" t="s">
        <v>28</v>
      </c>
      <c r="C23" s="134"/>
      <c r="D23" s="134"/>
      <c r="E23" s="12" t="s">
        <v>13</v>
      </c>
      <c r="F23" s="31">
        <v>20</v>
      </c>
      <c r="G23" s="141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8" ht="12" customHeight="1">
      <c r="A24" s="20" t="s">
        <v>44</v>
      </c>
      <c r="B24" s="134" t="s">
        <v>38</v>
      </c>
      <c r="C24" s="134"/>
      <c r="D24" s="134"/>
      <c r="E24" s="12" t="s">
        <v>37</v>
      </c>
      <c r="F24" s="31">
        <v>80</v>
      </c>
      <c r="G24" s="141">
        <v>0</v>
      </c>
      <c r="H24" s="11">
        <f t="shared" si="0"/>
        <v>0</v>
      </c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25" customFormat="1" ht="12" customHeight="1">
      <c r="A25" s="22" t="s">
        <v>34</v>
      </c>
      <c r="B25" s="126" t="s">
        <v>137</v>
      </c>
      <c r="C25" s="126"/>
      <c r="D25" s="126"/>
      <c r="E25" s="126"/>
      <c r="F25" s="126"/>
      <c r="G25" s="126"/>
      <c r="H25" s="12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8" ht="12" customHeight="1" thickBot="1">
      <c r="A26" s="21" t="s">
        <v>23</v>
      </c>
      <c r="B26" s="135" t="s">
        <v>29</v>
      </c>
      <c r="C26" s="135"/>
      <c r="D26" s="135"/>
      <c r="E26" s="13" t="s">
        <v>12</v>
      </c>
      <c r="F26" s="14">
        <v>1</v>
      </c>
      <c r="G26" s="143">
        <v>0</v>
      </c>
      <c r="H26" s="16">
        <f>G26*F26</f>
        <v>0</v>
      </c>
      <c r="J26" s="24"/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1" customFormat="1" ht="7.5" customHeight="1" thickBot="1">
      <c r="A27" s="2"/>
      <c r="B27" s="2"/>
      <c r="C27" s="2"/>
      <c r="D27" s="2"/>
      <c r="E27" s="2"/>
      <c r="F27" s="2"/>
      <c r="G27" s="2"/>
      <c r="H27" s="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6.5" thickBot="1">
      <c r="A28" s="136" t="s">
        <v>14</v>
      </c>
      <c r="B28" s="137"/>
      <c r="C28" s="137"/>
      <c r="D28" s="137"/>
      <c r="E28" s="137"/>
      <c r="F28" s="137"/>
      <c r="G28" s="137"/>
      <c r="H28" s="5">
        <f>H9+H18</f>
        <v>0</v>
      </c>
      <c r="J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2.75">
      <c r="A29" s="15"/>
      <c r="B29" s="15"/>
      <c r="C29" s="15"/>
      <c r="D29" s="15"/>
      <c r="E29" s="15"/>
      <c r="F29" s="15"/>
      <c r="G29" s="15"/>
      <c r="H29" s="1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</sheetData>
  <sheetProtection password="CC1D" sheet="1"/>
  <mergeCells count="37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H15"/>
    <mergeCell ref="B16:D16"/>
    <mergeCell ref="B17:D17"/>
    <mergeCell ref="B18:G18"/>
    <mergeCell ref="B19:D19"/>
    <mergeCell ref="B20:D20"/>
    <mergeCell ref="A28:G28"/>
    <mergeCell ref="B21:D21"/>
    <mergeCell ref="B22:D22"/>
    <mergeCell ref="B23:D23"/>
    <mergeCell ref="B24:D24"/>
    <mergeCell ref="B25:H25"/>
    <mergeCell ref="B26:D26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  <col min="9" max="9" width="29.5742187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110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SUM(H10:H14,H16)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102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102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10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23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24" t="s">
        <v>31</v>
      </c>
      <c r="C14" s="124"/>
      <c r="D14" s="124"/>
      <c r="E14" s="2" t="s">
        <v>30</v>
      </c>
      <c r="F14" s="17">
        <v>4.59</v>
      </c>
      <c r="G14" s="140">
        <v>0</v>
      </c>
      <c r="H14" s="3">
        <f>F14*G14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5" customFormat="1" ht="12" customHeight="1">
      <c r="A15" s="22" t="s">
        <v>34</v>
      </c>
      <c r="B15" s="126" t="s">
        <v>111</v>
      </c>
      <c r="C15" s="126"/>
      <c r="D15" s="126"/>
      <c r="E15" s="126"/>
      <c r="F15" s="126"/>
      <c r="G15" s="126"/>
      <c r="H15" s="12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1" customFormat="1" ht="12" customHeight="1">
      <c r="A16" s="18" t="s">
        <v>39</v>
      </c>
      <c r="B16" s="128" t="s">
        <v>32</v>
      </c>
      <c r="C16" s="128"/>
      <c r="D16" s="128"/>
      <c r="E16" s="2" t="s">
        <v>12</v>
      </c>
      <c r="F16" s="17">
        <v>1</v>
      </c>
      <c r="G16" s="140">
        <v>0</v>
      </c>
      <c r="H16" s="3">
        <f>F16*G16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 thickBot="1">
      <c r="A17" s="26"/>
      <c r="B17" s="129" t="s">
        <v>22</v>
      </c>
      <c r="C17" s="130"/>
      <c r="D17" s="131"/>
      <c r="E17" s="27" t="s">
        <v>6</v>
      </c>
      <c r="F17" s="27" t="s">
        <v>7</v>
      </c>
      <c r="G17" s="27" t="s">
        <v>9</v>
      </c>
      <c r="H17" s="28" t="s">
        <v>16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6.5" thickBot="1">
      <c r="A18" s="29"/>
      <c r="B18" s="132" t="s">
        <v>45</v>
      </c>
      <c r="C18" s="132"/>
      <c r="D18" s="132"/>
      <c r="E18" s="132"/>
      <c r="F18" s="132"/>
      <c r="G18" s="132"/>
      <c r="H18" s="55">
        <f>SUM(H19:H24,H26)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3" t="s">
        <v>24</v>
      </c>
      <c r="C19" s="133"/>
      <c r="D19" s="133"/>
      <c r="E19" s="10" t="s">
        <v>12</v>
      </c>
      <c r="F19" s="30">
        <v>1</v>
      </c>
      <c r="G19" s="141">
        <v>0</v>
      </c>
      <c r="H19" s="11">
        <f aca="true" t="shared" si="0" ref="H19:H24"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25</v>
      </c>
      <c r="C20" s="134"/>
      <c r="D20" s="134"/>
      <c r="E20" s="10" t="s">
        <v>12</v>
      </c>
      <c r="F20" s="30">
        <v>1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26</v>
      </c>
      <c r="C21" s="134"/>
      <c r="D21" s="134"/>
      <c r="E21" s="10" t="s">
        <v>12</v>
      </c>
      <c r="F21" s="30">
        <v>1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27</v>
      </c>
      <c r="C22" s="134"/>
      <c r="D22" s="134"/>
      <c r="E22" s="10" t="s">
        <v>13</v>
      </c>
      <c r="F22" s="30">
        <v>15</v>
      </c>
      <c r="G22" s="141">
        <v>0</v>
      </c>
      <c r="H22" s="11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8" ht="12" customHeight="1">
      <c r="A23" s="20" t="s">
        <v>43</v>
      </c>
      <c r="B23" s="134" t="s">
        <v>28</v>
      </c>
      <c r="C23" s="134"/>
      <c r="D23" s="134"/>
      <c r="E23" s="12" t="s">
        <v>13</v>
      </c>
      <c r="F23" s="31">
        <v>15</v>
      </c>
      <c r="G23" s="142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8" ht="12" customHeight="1">
      <c r="A24" s="20" t="s">
        <v>44</v>
      </c>
      <c r="B24" s="134" t="s">
        <v>38</v>
      </c>
      <c r="C24" s="134"/>
      <c r="D24" s="134"/>
      <c r="E24" s="12" t="s">
        <v>37</v>
      </c>
      <c r="F24" s="31">
        <v>45</v>
      </c>
      <c r="G24" s="142">
        <v>0</v>
      </c>
      <c r="H24" s="11">
        <f t="shared" si="0"/>
        <v>0</v>
      </c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25" customFormat="1" ht="12" customHeight="1">
      <c r="A25" s="22" t="s">
        <v>34</v>
      </c>
      <c r="B25" s="126" t="s">
        <v>101</v>
      </c>
      <c r="C25" s="126"/>
      <c r="D25" s="126"/>
      <c r="E25" s="126"/>
      <c r="F25" s="126"/>
      <c r="G25" s="126"/>
      <c r="H25" s="127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8" ht="12" customHeight="1" thickBot="1">
      <c r="A26" s="21" t="s">
        <v>23</v>
      </c>
      <c r="B26" s="135" t="s">
        <v>29</v>
      </c>
      <c r="C26" s="135"/>
      <c r="D26" s="135"/>
      <c r="E26" s="13" t="s">
        <v>12</v>
      </c>
      <c r="F26" s="14">
        <v>1</v>
      </c>
      <c r="G26" s="143">
        <v>0</v>
      </c>
      <c r="H26" s="16">
        <f>G26*F26</f>
        <v>0</v>
      </c>
      <c r="J26" s="24"/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1" customFormat="1" ht="7.5" customHeight="1" thickBot="1">
      <c r="A27" s="2"/>
      <c r="B27" s="2"/>
      <c r="C27" s="2"/>
      <c r="D27" s="2"/>
      <c r="E27" s="2"/>
      <c r="F27" s="2"/>
      <c r="G27" s="2"/>
      <c r="H27" s="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6.5" thickBot="1">
      <c r="A28" s="136" t="s">
        <v>14</v>
      </c>
      <c r="B28" s="137"/>
      <c r="C28" s="137"/>
      <c r="D28" s="137"/>
      <c r="E28" s="137"/>
      <c r="F28" s="137"/>
      <c r="G28" s="137"/>
      <c r="H28" s="5">
        <f>H9+H18</f>
        <v>0</v>
      </c>
      <c r="J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2.75">
      <c r="A29" s="15"/>
      <c r="B29" s="15"/>
      <c r="C29" s="15"/>
      <c r="D29" s="15"/>
      <c r="E29" s="15"/>
      <c r="F29" s="15"/>
      <c r="G29" s="15"/>
      <c r="H29" s="1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</sheetData>
  <sheetProtection password="CC1D" sheet="1"/>
  <mergeCells count="37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H15"/>
    <mergeCell ref="B16:D16"/>
    <mergeCell ref="B17:D17"/>
    <mergeCell ref="B18:G18"/>
    <mergeCell ref="B19:D19"/>
    <mergeCell ref="B26:D26"/>
    <mergeCell ref="A28:G28"/>
    <mergeCell ref="B20:D20"/>
    <mergeCell ref="B21:D21"/>
    <mergeCell ref="B22:D22"/>
    <mergeCell ref="B23:D23"/>
    <mergeCell ref="B24:D24"/>
    <mergeCell ref="B25:H25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59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SUM(H10:H14,H16)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79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79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8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9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.75" customHeight="1">
      <c r="A14" s="18" t="s">
        <v>33</v>
      </c>
      <c r="B14" s="124" t="s">
        <v>31</v>
      </c>
      <c r="C14" s="124"/>
      <c r="D14" s="124"/>
      <c r="E14" s="2" t="s">
        <v>30</v>
      </c>
      <c r="F14" s="17">
        <v>3.55</v>
      </c>
      <c r="G14" s="140">
        <v>0</v>
      </c>
      <c r="H14" s="3">
        <f>F14*G14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5" customFormat="1" ht="12" customHeight="1">
      <c r="A15" s="22" t="s">
        <v>34</v>
      </c>
      <c r="B15" s="126" t="s">
        <v>60</v>
      </c>
      <c r="C15" s="126"/>
      <c r="D15" s="126"/>
      <c r="E15" s="126"/>
      <c r="F15" s="126"/>
      <c r="G15" s="126"/>
      <c r="H15" s="12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s="1" customFormat="1" ht="12" customHeight="1">
      <c r="A16" s="18" t="s">
        <v>39</v>
      </c>
      <c r="B16" s="128" t="s">
        <v>32</v>
      </c>
      <c r="C16" s="128"/>
      <c r="D16" s="128"/>
      <c r="E16" s="2" t="s">
        <v>12</v>
      </c>
      <c r="F16" s="17">
        <v>1</v>
      </c>
      <c r="G16" s="140">
        <v>0</v>
      </c>
      <c r="H16" s="3">
        <f>G16*F16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 thickBot="1">
      <c r="A17" s="26"/>
      <c r="B17" s="129" t="s">
        <v>22</v>
      </c>
      <c r="C17" s="130"/>
      <c r="D17" s="131"/>
      <c r="E17" s="27" t="s">
        <v>6</v>
      </c>
      <c r="F17" s="27" t="s">
        <v>7</v>
      </c>
      <c r="G17" s="27" t="s">
        <v>9</v>
      </c>
      <c r="H17" s="28" t="s">
        <v>16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6.5" thickBot="1">
      <c r="A18" s="29"/>
      <c r="B18" s="132" t="s">
        <v>45</v>
      </c>
      <c r="C18" s="132"/>
      <c r="D18" s="132"/>
      <c r="E18" s="132"/>
      <c r="F18" s="132"/>
      <c r="G18" s="132"/>
      <c r="H18" s="55">
        <f>SUM(H19:H24,H26)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3" t="s">
        <v>24</v>
      </c>
      <c r="C19" s="133"/>
      <c r="D19" s="133"/>
      <c r="E19" s="10" t="s">
        <v>12</v>
      </c>
      <c r="F19" s="30">
        <v>1</v>
      </c>
      <c r="G19" s="141">
        <v>0</v>
      </c>
      <c r="H19" s="11">
        <f aca="true" t="shared" si="0" ref="H19:H24">G19*F19</f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25</v>
      </c>
      <c r="C20" s="134"/>
      <c r="D20" s="134"/>
      <c r="E20" s="10" t="s">
        <v>12</v>
      </c>
      <c r="F20" s="30">
        <v>1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4" t="s">
        <v>26</v>
      </c>
      <c r="C21" s="134"/>
      <c r="D21" s="134"/>
      <c r="E21" s="10" t="s">
        <v>12</v>
      </c>
      <c r="F21" s="30">
        <v>1</v>
      </c>
      <c r="G21" s="141">
        <v>0</v>
      </c>
      <c r="H21" s="11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27</v>
      </c>
      <c r="C22" s="134"/>
      <c r="D22" s="134"/>
      <c r="E22" s="10" t="s">
        <v>13</v>
      </c>
      <c r="F22" s="30">
        <v>20</v>
      </c>
      <c r="G22" s="141">
        <v>0</v>
      </c>
      <c r="H22" s="11">
        <f t="shared" si="0"/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8" ht="12" customHeight="1">
      <c r="A23" s="20" t="s">
        <v>43</v>
      </c>
      <c r="B23" s="134" t="s">
        <v>28</v>
      </c>
      <c r="C23" s="134"/>
      <c r="D23" s="134"/>
      <c r="E23" s="12" t="s">
        <v>13</v>
      </c>
      <c r="F23" s="31">
        <v>20</v>
      </c>
      <c r="G23" s="142">
        <v>0</v>
      </c>
      <c r="H23" s="11">
        <f t="shared" si="0"/>
        <v>0</v>
      </c>
      <c r="U23" s="35"/>
      <c r="V23" s="39"/>
      <c r="W23" s="35"/>
      <c r="X23" s="39"/>
      <c r="Y23" s="39"/>
      <c r="Z23" s="39"/>
      <c r="AA23" s="39"/>
      <c r="AB23" s="39"/>
      <c r="AC23" s="39"/>
      <c r="AD23" s="39"/>
      <c r="AE23" s="37"/>
      <c r="AF23" s="40"/>
      <c r="AG23" s="40"/>
      <c r="AH23" s="40"/>
      <c r="AI23" s="35"/>
      <c r="AJ23" s="39"/>
      <c r="AK23" s="39"/>
      <c r="AL23" s="39"/>
      <c r="AM23" s="41"/>
      <c r="AN23" s="35"/>
      <c r="AO23" s="35"/>
      <c r="AP23" s="35"/>
      <c r="AQ23" s="35"/>
      <c r="AR23" s="39"/>
      <c r="AS23" s="39"/>
      <c r="AT23" s="39"/>
      <c r="AU23" s="42"/>
      <c r="AV23" s="42"/>
      <c r="AW23" s="37"/>
      <c r="AX23" s="35"/>
      <c r="AY23" s="39"/>
      <c r="AZ23" s="39"/>
      <c r="BA23" s="9"/>
      <c r="BB23" s="9"/>
      <c r="BD23" s="8"/>
      <c r="BE23" s="8"/>
      <c r="BF23" s="8"/>
    </row>
    <row r="24" spans="1:58" ht="12" customHeight="1">
      <c r="A24" s="20" t="s">
        <v>44</v>
      </c>
      <c r="B24" s="134" t="s">
        <v>38</v>
      </c>
      <c r="C24" s="134"/>
      <c r="D24" s="134"/>
      <c r="E24" s="12" t="s">
        <v>37</v>
      </c>
      <c r="F24" s="31">
        <v>45</v>
      </c>
      <c r="G24" s="142">
        <v>0</v>
      </c>
      <c r="H24" s="11">
        <f t="shared" si="0"/>
        <v>0</v>
      </c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25" customFormat="1" ht="12" customHeight="1">
      <c r="A25" s="22" t="s">
        <v>34</v>
      </c>
      <c r="B25" s="148" t="s">
        <v>138</v>
      </c>
      <c r="C25" s="148"/>
      <c r="D25" s="148"/>
      <c r="E25" s="148"/>
      <c r="F25" s="148"/>
      <c r="G25" s="148"/>
      <c r="H25" s="149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</row>
    <row r="26" spans="1:58" ht="12" customHeight="1" thickBot="1">
      <c r="A26" s="21" t="s">
        <v>23</v>
      </c>
      <c r="B26" s="135" t="s">
        <v>29</v>
      </c>
      <c r="C26" s="135"/>
      <c r="D26" s="135"/>
      <c r="E26" s="13" t="s">
        <v>12</v>
      </c>
      <c r="F26" s="14">
        <v>1</v>
      </c>
      <c r="G26" s="143">
        <v>0</v>
      </c>
      <c r="H26" s="16">
        <f>G26*F26</f>
        <v>0</v>
      </c>
      <c r="J26" s="24"/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1" customFormat="1" ht="7.5" customHeight="1" thickBot="1">
      <c r="A27" s="2"/>
      <c r="B27" s="2"/>
      <c r="C27" s="2"/>
      <c r="D27" s="2"/>
      <c r="E27" s="2"/>
      <c r="F27" s="2"/>
      <c r="G27" s="2"/>
      <c r="H27" s="4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16.5" thickBot="1">
      <c r="A28" s="136" t="s">
        <v>14</v>
      </c>
      <c r="B28" s="137"/>
      <c r="C28" s="137"/>
      <c r="D28" s="137"/>
      <c r="E28" s="137"/>
      <c r="F28" s="137"/>
      <c r="G28" s="137"/>
      <c r="H28" s="5">
        <f>H9+H18</f>
        <v>0</v>
      </c>
      <c r="J28" s="23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12.75">
      <c r="A29" s="15"/>
      <c r="B29" s="15"/>
      <c r="C29" s="15"/>
      <c r="D29" s="15"/>
      <c r="E29" s="15"/>
      <c r="F29" s="15"/>
      <c r="G29" s="15"/>
      <c r="H29" s="1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</sheetData>
  <sheetProtection password="CC1D" sheet="1"/>
  <mergeCells count="37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H15"/>
    <mergeCell ref="B16:D16"/>
    <mergeCell ref="B17:D17"/>
    <mergeCell ref="B18:G18"/>
    <mergeCell ref="B19:D19"/>
    <mergeCell ref="B20:D20"/>
    <mergeCell ref="A28:G28"/>
    <mergeCell ref="B21:D21"/>
    <mergeCell ref="B22:D22"/>
    <mergeCell ref="B23:D23"/>
    <mergeCell ref="B24:D24"/>
    <mergeCell ref="B25:H25"/>
    <mergeCell ref="B26:D26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9"/>
  <sheetViews>
    <sheetView zoomScalePageLayoutView="0" workbookViewId="0" topLeftCell="A1">
      <selection activeCell="B23" sqref="B23:D23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102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SUM(H10:H16,H18)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107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107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" customHeight="1">
      <c r="A12" s="18" t="s">
        <v>2</v>
      </c>
      <c r="B12" s="124" t="s">
        <v>20</v>
      </c>
      <c r="C12" s="124"/>
      <c r="D12" s="124"/>
      <c r="E12" s="2" t="s">
        <v>11</v>
      </c>
      <c r="F12" s="17">
        <v>3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1" customFormat="1" ht="12" customHeight="1">
      <c r="A13" s="18" t="s">
        <v>3</v>
      </c>
      <c r="B13" s="124" t="s">
        <v>36</v>
      </c>
      <c r="C13" s="124"/>
      <c r="D13" s="124"/>
      <c r="E13" s="2" t="s">
        <v>13</v>
      </c>
      <c r="F13" s="17">
        <v>7</v>
      </c>
      <c r="G13" s="140">
        <v>0</v>
      </c>
      <c r="H13" s="3">
        <f>G13*F13</f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1" customFormat="1" ht="12" customHeight="1">
      <c r="A14" s="18" t="s">
        <v>33</v>
      </c>
      <c r="B14" s="124" t="s">
        <v>139</v>
      </c>
      <c r="C14" s="124"/>
      <c r="D14" s="124"/>
      <c r="E14" s="2" t="s">
        <v>11</v>
      </c>
      <c r="F14" s="17">
        <v>1</v>
      </c>
      <c r="G14" s="140">
        <v>0</v>
      </c>
      <c r="H14" s="3">
        <f>G14*F14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1" customFormat="1" ht="12" customHeight="1">
      <c r="A15" s="18" t="s">
        <v>39</v>
      </c>
      <c r="B15" s="124" t="s">
        <v>103</v>
      </c>
      <c r="C15" s="124"/>
      <c r="D15" s="124"/>
      <c r="E15" s="2" t="s">
        <v>11</v>
      </c>
      <c r="F15" s="17">
        <v>3</v>
      </c>
      <c r="G15" s="140">
        <v>0</v>
      </c>
      <c r="H15" s="3">
        <f>G15*F15</f>
        <v>0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1" customFormat="1" ht="12.75" customHeight="1">
      <c r="A16" s="18" t="s">
        <v>40</v>
      </c>
      <c r="B16" s="124" t="s">
        <v>31</v>
      </c>
      <c r="C16" s="124"/>
      <c r="D16" s="124"/>
      <c r="E16" s="2" t="s">
        <v>30</v>
      </c>
      <c r="F16" s="17">
        <v>4.81</v>
      </c>
      <c r="G16" s="140">
        <v>0</v>
      </c>
      <c r="H16" s="3">
        <f>F16*G16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25" customFormat="1" ht="12" customHeight="1">
      <c r="A17" s="22" t="s">
        <v>34</v>
      </c>
      <c r="B17" s="126" t="s">
        <v>104</v>
      </c>
      <c r="C17" s="126"/>
      <c r="D17" s="126"/>
      <c r="E17" s="126"/>
      <c r="F17" s="126"/>
      <c r="G17" s="126"/>
      <c r="H17" s="127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</row>
    <row r="18" spans="1:52" s="1" customFormat="1" ht="12" customHeight="1">
      <c r="A18" s="18" t="s">
        <v>41</v>
      </c>
      <c r="B18" s="128" t="s">
        <v>32</v>
      </c>
      <c r="C18" s="128"/>
      <c r="D18" s="128"/>
      <c r="E18" s="2" t="s">
        <v>12</v>
      </c>
      <c r="F18" s="17">
        <v>1</v>
      </c>
      <c r="G18" s="140">
        <v>0</v>
      </c>
      <c r="H18" s="3">
        <f>F18*G18</f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 thickBot="1">
      <c r="A19" s="26"/>
      <c r="B19" s="129" t="s">
        <v>22</v>
      </c>
      <c r="C19" s="130"/>
      <c r="D19" s="131"/>
      <c r="E19" s="27" t="s">
        <v>6</v>
      </c>
      <c r="F19" s="27" t="s">
        <v>7</v>
      </c>
      <c r="G19" s="27" t="s">
        <v>9</v>
      </c>
      <c r="H19" s="28" t="s">
        <v>16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6.5" thickBot="1">
      <c r="A20" s="29"/>
      <c r="B20" s="132" t="s">
        <v>45</v>
      </c>
      <c r="C20" s="132"/>
      <c r="D20" s="132"/>
      <c r="E20" s="132"/>
      <c r="F20" s="132"/>
      <c r="G20" s="132"/>
      <c r="H20" s="55">
        <f>SUM(H21:H26,H28)</f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12" customHeight="1">
      <c r="A21" s="19" t="s">
        <v>21</v>
      </c>
      <c r="B21" s="133" t="s">
        <v>24</v>
      </c>
      <c r="C21" s="133"/>
      <c r="D21" s="133"/>
      <c r="E21" s="10" t="s">
        <v>12</v>
      </c>
      <c r="F21" s="30">
        <v>1</v>
      </c>
      <c r="G21" s="141">
        <v>0</v>
      </c>
      <c r="H21" s="11">
        <f>G21*F21</f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7"/>
      <c r="AF21" s="35"/>
      <c r="AG21" s="35"/>
      <c r="AH21" s="35"/>
      <c r="AI21" s="35"/>
      <c r="AJ21" s="35"/>
      <c r="AK21" s="35"/>
      <c r="AL21" s="35"/>
      <c r="AM21" s="35"/>
      <c r="AN21" s="35"/>
      <c r="AO21" s="38"/>
      <c r="AP21" s="38"/>
      <c r="AQ21" s="38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12" customHeight="1">
      <c r="A22" s="19" t="s">
        <v>42</v>
      </c>
      <c r="B22" s="134" t="s">
        <v>25</v>
      </c>
      <c r="C22" s="134"/>
      <c r="D22" s="134"/>
      <c r="E22" s="10" t="s">
        <v>12</v>
      </c>
      <c r="F22" s="30">
        <v>1</v>
      </c>
      <c r="G22" s="141">
        <v>0</v>
      </c>
      <c r="H22" s="11">
        <f aca="true" t="shared" si="0" ref="H22:H28">G22*F22</f>
        <v>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7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12" customHeight="1">
      <c r="A23" s="19" t="s">
        <v>43</v>
      </c>
      <c r="B23" s="134" t="s">
        <v>26</v>
      </c>
      <c r="C23" s="134"/>
      <c r="D23" s="134"/>
      <c r="E23" s="10" t="s">
        <v>12</v>
      </c>
      <c r="F23" s="30">
        <v>1</v>
      </c>
      <c r="G23" s="141">
        <v>0</v>
      </c>
      <c r="H23" s="11">
        <f t="shared" si="0"/>
        <v>0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7"/>
      <c r="AF23" s="35"/>
      <c r="AG23" s="35"/>
      <c r="AH23" s="35"/>
      <c r="AI23" s="35"/>
      <c r="AJ23" s="35"/>
      <c r="AK23" s="35"/>
      <c r="AL23" s="35"/>
      <c r="AM23" s="35"/>
      <c r="AN23" s="35"/>
      <c r="AO23" s="38"/>
      <c r="AP23" s="38"/>
      <c r="AQ23" s="38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12" customHeight="1">
      <c r="A24" s="19" t="s">
        <v>44</v>
      </c>
      <c r="B24" s="134" t="s">
        <v>27</v>
      </c>
      <c r="C24" s="134"/>
      <c r="D24" s="134"/>
      <c r="E24" s="10" t="s">
        <v>13</v>
      </c>
      <c r="F24" s="30">
        <v>15</v>
      </c>
      <c r="G24" s="141">
        <v>0</v>
      </c>
      <c r="H24" s="11">
        <f t="shared" si="0"/>
        <v>0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7"/>
      <c r="AF24" s="35"/>
      <c r="AG24" s="35"/>
      <c r="AH24" s="35"/>
      <c r="AI24" s="35"/>
      <c r="AJ24" s="35"/>
      <c r="AK24" s="35"/>
      <c r="AL24" s="35"/>
      <c r="AM24" s="35"/>
      <c r="AN24" s="35"/>
      <c r="AO24" s="38"/>
      <c r="AP24" s="38"/>
      <c r="AQ24" s="38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8" ht="12" customHeight="1">
      <c r="A25" s="20" t="s">
        <v>23</v>
      </c>
      <c r="B25" s="134" t="s">
        <v>28</v>
      </c>
      <c r="C25" s="134"/>
      <c r="D25" s="134"/>
      <c r="E25" s="12" t="s">
        <v>13</v>
      </c>
      <c r="F25" s="31">
        <v>15</v>
      </c>
      <c r="G25" s="142">
        <v>0</v>
      </c>
      <c r="H25" s="11">
        <f t="shared" si="0"/>
        <v>0</v>
      </c>
      <c r="U25" s="35"/>
      <c r="V25" s="39"/>
      <c r="W25" s="35"/>
      <c r="X25" s="39"/>
      <c r="Y25" s="39"/>
      <c r="Z25" s="39"/>
      <c r="AA25" s="39"/>
      <c r="AB25" s="39"/>
      <c r="AC25" s="39"/>
      <c r="AD25" s="39"/>
      <c r="AE25" s="37"/>
      <c r="AF25" s="40"/>
      <c r="AG25" s="40"/>
      <c r="AH25" s="40"/>
      <c r="AI25" s="35"/>
      <c r="AJ25" s="39"/>
      <c r="AK25" s="39"/>
      <c r="AL25" s="39"/>
      <c r="AM25" s="41"/>
      <c r="AN25" s="35"/>
      <c r="AO25" s="35"/>
      <c r="AP25" s="35"/>
      <c r="AQ25" s="35"/>
      <c r="AR25" s="39"/>
      <c r="AS25" s="39"/>
      <c r="AT25" s="39"/>
      <c r="AU25" s="42"/>
      <c r="AV25" s="42"/>
      <c r="AW25" s="37"/>
      <c r="AX25" s="35"/>
      <c r="AY25" s="39"/>
      <c r="AZ25" s="39"/>
      <c r="BA25" s="9"/>
      <c r="BB25" s="9"/>
      <c r="BD25" s="8"/>
      <c r="BE25" s="8"/>
      <c r="BF25" s="8"/>
    </row>
    <row r="26" spans="1:58" ht="12" customHeight="1">
      <c r="A26" s="20" t="s">
        <v>75</v>
      </c>
      <c r="B26" s="134" t="s">
        <v>38</v>
      </c>
      <c r="C26" s="134"/>
      <c r="D26" s="134"/>
      <c r="E26" s="12" t="s">
        <v>37</v>
      </c>
      <c r="F26" s="31">
        <f>F24*3</f>
        <v>45</v>
      </c>
      <c r="G26" s="142">
        <v>0</v>
      </c>
      <c r="H26" s="11">
        <f t="shared" si="0"/>
        <v>0</v>
      </c>
      <c r="U26" s="35"/>
      <c r="V26" s="39"/>
      <c r="W26" s="35"/>
      <c r="X26" s="39"/>
      <c r="Y26" s="39"/>
      <c r="Z26" s="39"/>
      <c r="AA26" s="39"/>
      <c r="AB26" s="39"/>
      <c r="AC26" s="39"/>
      <c r="AD26" s="39"/>
      <c r="AE26" s="37"/>
      <c r="AF26" s="40"/>
      <c r="AG26" s="40"/>
      <c r="AH26" s="40"/>
      <c r="AI26" s="35"/>
      <c r="AJ26" s="39"/>
      <c r="AK26" s="39"/>
      <c r="AL26" s="39"/>
      <c r="AM26" s="41"/>
      <c r="AN26" s="35"/>
      <c r="AO26" s="35"/>
      <c r="AP26" s="35"/>
      <c r="AQ26" s="35"/>
      <c r="AR26" s="39"/>
      <c r="AS26" s="39"/>
      <c r="AT26" s="39"/>
      <c r="AU26" s="42"/>
      <c r="AV26" s="42"/>
      <c r="AW26" s="37"/>
      <c r="AX26" s="35"/>
      <c r="AY26" s="39"/>
      <c r="AZ26" s="39"/>
      <c r="BA26" s="9"/>
      <c r="BB26" s="9"/>
      <c r="BD26" s="8"/>
      <c r="BE26" s="8"/>
      <c r="BF26" s="8"/>
    </row>
    <row r="27" spans="1:52" s="25" customFormat="1" ht="12" customHeight="1">
      <c r="A27" s="22" t="s">
        <v>34</v>
      </c>
      <c r="B27" s="126" t="s">
        <v>105</v>
      </c>
      <c r="C27" s="126"/>
      <c r="D27" s="126"/>
      <c r="E27" s="126"/>
      <c r="F27" s="126"/>
      <c r="G27" s="126"/>
      <c r="H27" s="127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58" ht="12" customHeight="1" thickBot="1">
      <c r="A28" s="21" t="s">
        <v>77</v>
      </c>
      <c r="B28" s="135" t="s">
        <v>29</v>
      </c>
      <c r="C28" s="135"/>
      <c r="D28" s="135"/>
      <c r="E28" s="13" t="s">
        <v>12</v>
      </c>
      <c r="F28" s="14">
        <v>1</v>
      </c>
      <c r="G28" s="143">
        <v>0</v>
      </c>
      <c r="H28" s="16">
        <f t="shared" si="0"/>
        <v>0</v>
      </c>
      <c r="J28" s="24"/>
      <c r="U28" s="35"/>
      <c r="V28" s="39"/>
      <c r="W28" s="35"/>
      <c r="X28" s="39"/>
      <c r="Y28" s="39"/>
      <c r="Z28" s="39"/>
      <c r="AA28" s="39"/>
      <c r="AB28" s="39"/>
      <c r="AC28" s="39"/>
      <c r="AD28" s="39"/>
      <c r="AE28" s="37"/>
      <c r="AF28" s="40"/>
      <c r="AG28" s="40"/>
      <c r="AH28" s="40"/>
      <c r="AI28" s="35"/>
      <c r="AJ28" s="39"/>
      <c r="AK28" s="39"/>
      <c r="AL28" s="39"/>
      <c r="AM28" s="41"/>
      <c r="AN28" s="35"/>
      <c r="AO28" s="35"/>
      <c r="AP28" s="35"/>
      <c r="AQ28" s="35"/>
      <c r="AR28" s="39"/>
      <c r="AS28" s="39"/>
      <c r="AT28" s="39"/>
      <c r="AU28" s="42"/>
      <c r="AV28" s="42"/>
      <c r="AW28" s="37"/>
      <c r="AX28" s="35"/>
      <c r="AY28" s="39"/>
      <c r="AZ28" s="39"/>
      <c r="BA28" s="9"/>
      <c r="BB28" s="9"/>
      <c r="BD28" s="8"/>
      <c r="BE28" s="8"/>
      <c r="BF28" s="8"/>
    </row>
    <row r="29" spans="1:52" s="1" customFormat="1" ht="7.5" customHeight="1" thickBot="1">
      <c r="A29" s="2"/>
      <c r="B29" s="2"/>
      <c r="C29" s="2"/>
      <c r="D29" s="2"/>
      <c r="E29" s="2"/>
      <c r="F29" s="2"/>
      <c r="G29" s="2"/>
      <c r="H29" s="4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ht="16.5" thickBot="1">
      <c r="A30" s="136" t="s">
        <v>14</v>
      </c>
      <c r="B30" s="137"/>
      <c r="C30" s="137"/>
      <c r="D30" s="137"/>
      <c r="E30" s="137"/>
      <c r="F30" s="137"/>
      <c r="G30" s="137"/>
      <c r="H30" s="5">
        <f>H20+H9</f>
        <v>0</v>
      </c>
      <c r="J30" s="23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12.75">
      <c r="A31" s="15"/>
      <c r="B31" s="15"/>
      <c r="C31" s="15"/>
      <c r="D31" s="15"/>
      <c r="E31" s="15"/>
      <c r="F31" s="15"/>
      <c r="G31" s="15"/>
      <c r="H31" s="1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21:52" ht="12.75"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21:52" ht="12.75"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21:52" ht="12.75"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21:52" ht="12.75"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</sheetData>
  <sheetProtection password="CC1D" sheet="1"/>
  <mergeCells count="39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B6:C6"/>
    <mergeCell ref="D6:F6"/>
    <mergeCell ref="G6:H6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13:D13"/>
    <mergeCell ref="B14:D14"/>
    <mergeCell ref="B15:D15"/>
    <mergeCell ref="B16:D16"/>
    <mergeCell ref="B17:H17"/>
    <mergeCell ref="B18:D18"/>
    <mergeCell ref="B19:D19"/>
    <mergeCell ref="B20:G20"/>
    <mergeCell ref="B27:H27"/>
    <mergeCell ref="B28:D28"/>
    <mergeCell ref="A30:G30"/>
    <mergeCell ref="B21:D21"/>
    <mergeCell ref="B22:D22"/>
    <mergeCell ref="B23:D23"/>
    <mergeCell ref="B24:D24"/>
    <mergeCell ref="B25:D25"/>
    <mergeCell ref="B26:D26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3.140625" style="0" customWidth="1"/>
    <col min="2" max="2" width="44.8515625" style="0" customWidth="1"/>
    <col min="3" max="3" width="18.7109375" style="0" customWidth="1"/>
    <col min="4" max="4" width="4.7109375" style="0" customWidth="1"/>
    <col min="5" max="5" width="7.421875" style="0" customWidth="1"/>
    <col min="6" max="6" width="10.00390625" style="0" customWidth="1"/>
    <col min="7" max="7" width="12.00390625" style="0" customWidth="1"/>
    <col min="8" max="8" width="14.28125" style="0" customWidth="1"/>
  </cols>
  <sheetData>
    <row r="1" spans="1:8" ht="24" thickBo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2.75" customHeight="1">
      <c r="A2" s="98" t="s">
        <v>48</v>
      </c>
      <c r="B2" s="100" t="s">
        <v>114</v>
      </c>
      <c r="C2" s="101"/>
      <c r="D2" s="103" t="s">
        <v>8</v>
      </c>
      <c r="E2" s="103"/>
      <c r="F2" s="103"/>
      <c r="G2" s="105" t="s">
        <v>54</v>
      </c>
      <c r="H2" s="106"/>
    </row>
    <row r="3" spans="1:8" ht="12.75" customHeight="1">
      <c r="A3" s="99"/>
      <c r="B3" s="102"/>
      <c r="C3" s="102"/>
      <c r="D3" s="104"/>
      <c r="E3" s="104"/>
      <c r="F3" s="104"/>
      <c r="G3" s="107"/>
      <c r="H3" s="108"/>
    </row>
    <row r="4" spans="1:8" ht="12.75" customHeight="1">
      <c r="A4" s="32" t="s">
        <v>50</v>
      </c>
      <c r="B4" s="109" t="s">
        <v>46</v>
      </c>
      <c r="C4" s="109"/>
      <c r="D4" s="104" t="s">
        <v>47</v>
      </c>
      <c r="E4" s="104"/>
      <c r="F4" s="104"/>
      <c r="G4" s="144"/>
      <c r="H4" s="145"/>
    </row>
    <row r="5" spans="1:8" ht="12.75" customHeight="1">
      <c r="A5" s="33" t="s">
        <v>51</v>
      </c>
      <c r="B5" s="107" t="s">
        <v>52</v>
      </c>
      <c r="C5" s="107"/>
      <c r="D5" s="104"/>
      <c r="E5" s="104"/>
      <c r="F5" s="104"/>
      <c r="G5" s="144"/>
      <c r="H5" s="145"/>
    </row>
    <row r="6" spans="1:52" ht="26.25" customHeight="1" thickBot="1">
      <c r="A6" s="34" t="s">
        <v>49</v>
      </c>
      <c r="B6" s="110" t="s">
        <v>141</v>
      </c>
      <c r="C6" s="110"/>
      <c r="D6" s="111" t="s">
        <v>53</v>
      </c>
      <c r="E6" s="111"/>
      <c r="F6" s="111"/>
      <c r="G6" s="146"/>
      <c r="H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2.75">
      <c r="A7" s="112" t="s">
        <v>17</v>
      </c>
      <c r="B7" s="114" t="s">
        <v>4</v>
      </c>
      <c r="C7" s="115"/>
      <c r="D7" s="7"/>
      <c r="E7" s="116" t="s">
        <v>6</v>
      </c>
      <c r="F7" s="116" t="s">
        <v>7</v>
      </c>
      <c r="G7" s="6" t="s">
        <v>9</v>
      </c>
      <c r="H7" s="118" t="s">
        <v>16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 ht="13.5" thickBot="1">
      <c r="A8" s="113"/>
      <c r="B8" s="120" t="s">
        <v>5</v>
      </c>
      <c r="C8" s="121"/>
      <c r="D8" s="122"/>
      <c r="E8" s="117"/>
      <c r="F8" s="117"/>
      <c r="G8" s="44" t="s">
        <v>10</v>
      </c>
      <c r="H8" s="119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 ht="16.5" thickBot="1">
      <c r="A9" s="43"/>
      <c r="B9" s="123" t="s">
        <v>45</v>
      </c>
      <c r="C9" s="123"/>
      <c r="D9" s="123"/>
      <c r="E9" s="123"/>
      <c r="F9" s="123"/>
      <c r="G9" s="123"/>
      <c r="H9" s="55">
        <f>SUM(H10:H12,H14)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 s="1" customFormat="1" ht="12" customHeight="1">
      <c r="A10" s="18" t="s">
        <v>1</v>
      </c>
      <c r="B10" s="124" t="s">
        <v>18</v>
      </c>
      <c r="C10" s="124"/>
      <c r="D10" s="124"/>
      <c r="E10" s="2" t="s">
        <v>19</v>
      </c>
      <c r="F10" s="17">
        <v>79</v>
      </c>
      <c r="G10" s="140">
        <v>0</v>
      </c>
      <c r="H10" s="3">
        <f>F10*G10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 s="1" customFormat="1" ht="12" customHeight="1">
      <c r="A11" s="18" t="s">
        <v>15</v>
      </c>
      <c r="B11" s="125" t="s">
        <v>35</v>
      </c>
      <c r="C11" s="125"/>
      <c r="D11" s="125"/>
      <c r="E11" s="2" t="s">
        <v>19</v>
      </c>
      <c r="F11" s="17">
        <v>79</v>
      </c>
      <c r="G11" s="140">
        <v>0</v>
      </c>
      <c r="H11" s="3">
        <f>F11*G11</f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 s="1" customFormat="1" ht="12.75" customHeight="1">
      <c r="A12" s="18" t="s">
        <v>2</v>
      </c>
      <c r="B12" s="124" t="s">
        <v>31</v>
      </c>
      <c r="C12" s="124"/>
      <c r="D12" s="124"/>
      <c r="E12" s="2" t="s">
        <v>30</v>
      </c>
      <c r="F12" s="17">
        <v>2.34</v>
      </c>
      <c r="G12" s="140">
        <v>0</v>
      </c>
      <c r="H12" s="3">
        <f>F12*G12</f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 s="25" customFormat="1" ht="12" customHeight="1">
      <c r="A13" s="22" t="s">
        <v>34</v>
      </c>
      <c r="B13" s="126" t="s">
        <v>142</v>
      </c>
      <c r="C13" s="126"/>
      <c r="D13" s="126"/>
      <c r="E13" s="126"/>
      <c r="F13" s="126"/>
      <c r="G13" s="126"/>
      <c r="H13" s="127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</row>
    <row r="14" spans="1:52" s="1" customFormat="1" ht="12" customHeight="1">
      <c r="A14" s="18" t="s">
        <v>3</v>
      </c>
      <c r="B14" s="128" t="s">
        <v>32</v>
      </c>
      <c r="C14" s="128"/>
      <c r="D14" s="128"/>
      <c r="E14" s="2" t="s">
        <v>12</v>
      </c>
      <c r="F14" s="17">
        <v>1</v>
      </c>
      <c r="G14" s="140">
        <v>0</v>
      </c>
      <c r="H14" s="3">
        <f>G14*F14</f>
        <v>0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ht="12" customHeight="1" thickBot="1">
      <c r="A15" s="26"/>
      <c r="B15" s="129" t="s">
        <v>22</v>
      </c>
      <c r="C15" s="130"/>
      <c r="D15" s="131"/>
      <c r="E15" s="27" t="s">
        <v>6</v>
      </c>
      <c r="F15" s="27" t="s">
        <v>7</v>
      </c>
      <c r="G15" s="27" t="s">
        <v>9</v>
      </c>
      <c r="H15" s="28" t="s">
        <v>16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16.5" thickBot="1">
      <c r="A16" s="29"/>
      <c r="B16" s="132" t="s">
        <v>45</v>
      </c>
      <c r="C16" s="132"/>
      <c r="D16" s="132"/>
      <c r="E16" s="132"/>
      <c r="F16" s="132"/>
      <c r="G16" s="132"/>
      <c r="H16" s="55">
        <f>SUM(H17:H22,H24)</f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ht="12" customHeight="1">
      <c r="A17" s="19" t="s">
        <v>33</v>
      </c>
      <c r="B17" s="133" t="s">
        <v>24</v>
      </c>
      <c r="C17" s="133"/>
      <c r="D17" s="133"/>
      <c r="E17" s="10" t="s">
        <v>12</v>
      </c>
      <c r="F17" s="30">
        <v>1</v>
      </c>
      <c r="G17" s="141">
        <v>0</v>
      </c>
      <c r="H17" s="11">
        <f aca="true" t="shared" si="0" ref="H17:H22">G17*F17</f>
        <v>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7"/>
      <c r="AF17" s="35"/>
      <c r="AG17" s="35"/>
      <c r="AH17" s="35"/>
      <c r="AI17" s="35"/>
      <c r="AJ17" s="35"/>
      <c r="AK17" s="35"/>
      <c r="AL17" s="35"/>
      <c r="AM17" s="35"/>
      <c r="AN17" s="35"/>
      <c r="AO17" s="38"/>
      <c r="AP17" s="38"/>
      <c r="AQ17" s="38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ht="12" customHeight="1">
      <c r="A18" s="19" t="s">
        <v>39</v>
      </c>
      <c r="B18" s="134" t="s">
        <v>25</v>
      </c>
      <c r="C18" s="134"/>
      <c r="D18" s="134"/>
      <c r="E18" s="10" t="s">
        <v>12</v>
      </c>
      <c r="F18" s="30">
        <v>1</v>
      </c>
      <c r="G18" s="141">
        <v>0</v>
      </c>
      <c r="H18" s="11">
        <f t="shared" si="0"/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7"/>
      <c r="AF18" s="35"/>
      <c r="AG18" s="35"/>
      <c r="AH18" s="35"/>
      <c r="AI18" s="35"/>
      <c r="AJ18" s="35"/>
      <c r="AK18" s="35"/>
      <c r="AL18" s="35"/>
      <c r="AM18" s="35"/>
      <c r="AN18" s="35"/>
      <c r="AO18" s="38"/>
      <c r="AP18" s="38"/>
      <c r="AQ18" s="38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ht="12" customHeight="1">
      <c r="A19" s="19" t="s">
        <v>40</v>
      </c>
      <c r="B19" s="134" t="s">
        <v>26</v>
      </c>
      <c r="C19" s="134"/>
      <c r="D19" s="134"/>
      <c r="E19" s="10" t="s">
        <v>12</v>
      </c>
      <c r="F19" s="30">
        <v>1</v>
      </c>
      <c r="G19" s="141">
        <v>0</v>
      </c>
      <c r="H19" s="11">
        <f t="shared" si="0"/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7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ht="12" customHeight="1">
      <c r="A20" s="19" t="s">
        <v>41</v>
      </c>
      <c r="B20" s="134" t="s">
        <v>27</v>
      </c>
      <c r="C20" s="134"/>
      <c r="D20" s="134"/>
      <c r="E20" s="10" t="s">
        <v>13</v>
      </c>
      <c r="F20" s="30">
        <v>15</v>
      </c>
      <c r="G20" s="141">
        <v>0</v>
      </c>
      <c r="H20" s="11">
        <f t="shared" si="0"/>
        <v>0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7"/>
      <c r="AF20" s="35"/>
      <c r="AG20" s="35"/>
      <c r="AH20" s="35"/>
      <c r="AI20" s="35"/>
      <c r="AJ20" s="35"/>
      <c r="AK20" s="35"/>
      <c r="AL20" s="35"/>
      <c r="AM20" s="35"/>
      <c r="AN20" s="35"/>
      <c r="AO20" s="38"/>
      <c r="AP20" s="38"/>
      <c r="AQ20" s="38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8" ht="12" customHeight="1">
      <c r="A21" s="20" t="s">
        <v>21</v>
      </c>
      <c r="B21" s="134" t="s">
        <v>28</v>
      </c>
      <c r="C21" s="134"/>
      <c r="D21" s="134"/>
      <c r="E21" s="12" t="s">
        <v>13</v>
      </c>
      <c r="F21" s="31">
        <v>15</v>
      </c>
      <c r="G21" s="142">
        <v>0</v>
      </c>
      <c r="H21" s="11">
        <f t="shared" si="0"/>
        <v>0</v>
      </c>
      <c r="U21" s="35"/>
      <c r="V21" s="39"/>
      <c r="W21" s="35"/>
      <c r="X21" s="39"/>
      <c r="Y21" s="39"/>
      <c r="Z21" s="39"/>
      <c r="AA21" s="39"/>
      <c r="AB21" s="39"/>
      <c r="AC21" s="39"/>
      <c r="AD21" s="39"/>
      <c r="AE21" s="37"/>
      <c r="AF21" s="40"/>
      <c r="AG21" s="40"/>
      <c r="AH21" s="40"/>
      <c r="AI21" s="35"/>
      <c r="AJ21" s="39"/>
      <c r="AK21" s="39"/>
      <c r="AL21" s="39"/>
      <c r="AM21" s="41"/>
      <c r="AN21" s="35"/>
      <c r="AO21" s="35"/>
      <c r="AP21" s="35"/>
      <c r="AQ21" s="35"/>
      <c r="AR21" s="39"/>
      <c r="AS21" s="39"/>
      <c r="AT21" s="39"/>
      <c r="AU21" s="42"/>
      <c r="AV21" s="42"/>
      <c r="AW21" s="37"/>
      <c r="AX21" s="35"/>
      <c r="AY21" s="39"/>
      <c r="AZ21" s="39"/>
      <c r="BA21" s="9"/>
      <c r="BB21" s="9"/>
      <c r="BD21" s="8"/>
      <c r="BE21" s="8"/>
      <c r="BF21" s="8"/>
    </row>
    <row r="22" spans="1:58" ht="12" customHeight="1">
      <c r="A22" s="20" t="s">
        <v>42</v>
      </c>
      <c r="B22" s="134" t="s">
        <v>38</v>
      </c>
      <c r="C22" s="134"/>
      <c r="D22" s="134"/>
      <c r="E22" s="12" t="s">
        <v>37</v>
      </c>
      <c r="F22" s="31">
        <v>30</v>
      </c>
      <c r="G22" s="142">
        <v>0</v>
      </c>
      <c r="H22" s="11">
        <f t="shared" si="0"/>
        <v>0</v>
      </c>
      <c r="U22" s="35"/>
      <c r="V22" s="39"/>
      <c r="W22" s="35"/>
      <c r="X22" s="39"/>
      <c r="Y22" s="39"/>
      <c r="Z22" s="39"/>
      <c r="AA22" s="39"/>
      <c r="AB22" s="39"/>
      <c r="AC22" s="39"/>
      <c r="AD22" s="39"/>
      <c r="AE22" s="37"/>
      <c r="AF22" s="40"/>
      <c r="AG22" s="40"/>
      <c r="AH22" s="40"/>
      <c r="AI22" s="35"/>
      <c r="AJ22" s="39"/>
      <c r="AK22" s="39"/>
      <c r="AL22" s="39"/>
      <c r="AM22" s="41"/>
      <c r="AN22" s="35"/>
      <c r="AO22" s="35"/>
      <c r="AP22" s="35"/>
      <c r="AQ22" s="35"/>
      <c r="AR22" s="39"/>
      <c r="AS22" s="39"/>
      <c r="AT22" s="39"/>
      <c r="AU22" s="42"/>
      <c r="AV22" s="42"/>
      <c r="AW22" s="37"/>
      <c r="AX22" s="35"/>
      <c r="AY22" s="39"/>
      <c r="AZ22" s="39"/>
      <c r="BA22" s="9"/>
      <c r="BB22" s="9"/>
      <c r="BD22" s="8"/>
      <c r="BE22" s="8"/>
      <c r="BF22" s="8"/>
    </row>
    <row r="23" spans="1:52" s="25" customFormat="1" ht="12" customHeight="1">
      <c r="A23" s="22" t="s">
        <v>34</v>
      </c>
      <c r="B23" s="126" t="s">
        <v>143</v>
      </c>
      <c r="C23" s="126"/>
      <c r="D23" s="126"/>
      <c r="E23" s="126"/>
      <c r="F23" s="126"/>
      <c r="G23" s="126"/>
      <c r="H23" s="127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</row>
    <row r="24" spans="1:58" ht="12" customHeight="1" thickBot="1">
      <c r="A24" s="21" t="s">
        <v>43</v>
      </c>
      <c r="B24" s="135" t="s">
        <v>29</v>
      </c>
      <c r="C24" s="135"/>
      <c r="D24" s="135"/>
      <c r="E24" s="13" t="s">
        <v>12</v>
      </c>
      <c r="F24" s="14">
        <v>1</v>
      </c>
      <c r="G24" s="143">
        <v>0</v>
      </c>
      <c r="H24" s="16">
        <f>G24*F24</f>
        <v>0</v>
      </c>
      <c r="J24" s="24"/>
      <c r="U24" s="35"/>
      <c r="V24" s="39"/>
      <c r="W24" s="35"/>
      <c r="X24" s="39"/>
      <c r="Y24" s="39"/>
      <c r="Z24" s="39"/>
      <c r="AA24" s="39"/>
      <c r="AB24" s="39"/>
      <c r="AC24" s="39"/>
      <c r="AD24" s="39"/>
      <c r="AE24" s="37"/>
      <c r="AF24" s="40"/>
      <c r="AG24" s="40"/>
      <c r="AH24" s="40"/>
      <c r="AI24" s="35"/>
      <c r="AJ24" s="39"/>
      <c r="AK24" s="39"/>
      <c r="AL24" s="39"/>
      <c r="AM24" s="41"/>
      <c r="AN24" s="35"/>
      <c r="AO24" s="35"/>
      <c r="AP24" s="35"/>
      <c r="AQ24" s="35"/>
      <c r="AR24" s="39"/>
      <c r="AS24" s="39"/>
      <c r="AT24" s="39"/>
      <c r="AU24" s="42"/>
      <c r="AV24" s="42"/>
      <c r="AW24" s="37"/>
      <c r="AX24" s="35"/>
      <c r="AY24" s="39"/>
      <c r="AZ24" s="39"/>
      <c r="BA24" s="9"/>
      <c r="BB24" s="9"/>
      <c r="BD24" s="8"/>
      <c r="BE24" s="8"/>
      <c r="BF24" s="8"/>
    </row>
    <row r="25" spans="1:52" s="1" customFormat="1" ht="7.5" customHeight="1" thickBot="1">
      <c r="A25" s="2"/>
      <c r="B25" s="2"/>
      <c r="C25" s="2"/>
      <c r="D25" s="2"/>
      <c r="E25" s="2"/>
      <c r="F25" s="2"/>
      <c r="G25" s="2"/>
      <c r="H25" s="4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16.5" thickBot="1">
      <c r="A26" s="136" t="s">
        <v>14</v>
      </c>
      <c r="B26" s="137"/>
      <c r="C26" s="137"/>
      <c r="D26" s="137"/>
      <c r="E26" s="137"/>
      <c r="F26" s="137"/>
      <c r="G26" s="137"/>
      <c r="H26" s="5">
        <f>H9+H16</f>
        <v>0</v>
      </c>
      <c r="J26" s="23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12.75">
      <c r="A27" s="15"/>
      <c r="B27" s="15"/>
      <c r="C27" s="15"/>
      <c r="D27" s="15"/>
      <c r="E27" s="15"/>
      <c r="F27" s="15"/>
      <c r="G27" s="15"/>
      <c r="H27" s="1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21:52" ht="12.75"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21:52" ht="12.75"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21:52" ht="12.75"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21:52" ht="12.75"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21:52" ht="12.75"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21:52" ht="12.75"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21:52" ht="12.75"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21:52" ht="12.75"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</sheetData>
  <sheetProtection password="CC1D" sheet="1"/>
  <mergeCells count="35">
    <mergeCell ref="A1:H1"/>
    <mergeCell ref="A2:A3"/>
    <mergeCell ref="B2:C3"/>
    <mergeCell ref="D2:F3"/>
    <mergeCell ref="G2:H3"/>
    <mergeCell ref="B4:C4"/>
    <mergeCell ref="D4:F5"/>
    <mergeCell ref="G4:H5"/>
    <mergeCell ref="B5:C5"/>
    <mergeCell ref="A7:A8"/>
    <mergeCell ref="B7:C7"/>
    <mergeCell ref="E7:E8"/>
    <mergeCell ref="F7:F8"/>
    <mergeCell ref="H7:H8"/>
    <mergeCell ref="B8:D8"/>
    <mergeCell ref="B9:G9"/>
    <mergeCell ref="B10:D10"/>
    <mergeCell ref="B11:D11"/>
    <mergeCell ref="B12:D12"/>
    <mergeCell ref="B6:C6"/>
    <mergeCell ref="D6:F6"/>
    <mergeCell ref="G6:H6"/>
    <mergeCell ref="B13:H13"/>
    <mergeCell ref="B14:D14"/>
    <mergeCell ref="B15:D15"/>
    <mergeCell ref="B16:G16"/>
    <mergeCell ref="B17:D17"/>
    <mergeCell ref="B18:D18"/>
    <mergeCell ref="A26:G26"/>
    <mergeCell ref="B19:D19"/>
    <mergeCell ref="B20:D20"/>
    <mergeCell ref="B21:D21"/>
    <mergeCell ref="B22:D22"/>
    <mergeCell ref="B23:H23"/>
    <mergeCell ref="B24:D24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Kubík</dc:creator>
  <cp:keywords/>
  <dc:description/>
  <cp:lastModifiedBy>Bc. Petr Šámal</cp:lastModifiedBy>
  <cp:lastPrinted>2022-05-29T09:59:38Z</cp:lastPrinted>
  <dcterms:created xsi:type="dcterms:W3CDTF">2022-05-13T12:19:23Z</dcterms:created>
  <dcterms:modified xsi:type="dcterms:W3CDTF">2022-06-06T08:32:51Z</dcterms:modified>
  <cp:category/>
  <cp:version/>
  <cp:contentType/>
  <cp:contentStatus/>
</cp:coreProperties>
</file>